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Read me" sheetId="1" state="visible" r:id="rId1"/>
    <sheet name="Leak audit" sheetId="2" state="visible" r:id="rId2"/>
    <sheet name="Model recommender" sheetId="3" state="visible" r:id="rId3"/>
    <sheet name="Threshold calculator" sheetId="4" state="visible" r:id="rId4"/>
    <sheet name="Worked example" sheetId="5" state="visible" r:id="rId5"/>
  </sheets>
  <definedNames/>
  <calcPr calcId="124519" fullCalcOnLoad="1"/>
</workbook>
</file>

<file path=xl/styles.xml><?xml version="1.0" encoding="utf-8"?>
<styleSheet xmlns="http://schemas.openxmlformats.org/spreadsheetml/2006/main">
  <numFmts count="4">
    <numFmt numFmtId="164" formatCode="$#,##0.00"/>
    <numFmt numFmtId="165" formatCode="$#,##0"/>
    <numFmt numFmtId="166" formatCode="0.0%"/>
    <numFmt numFmtId="167" formatCode="0.0"/>
  </numFmts>
  <fonts count="12">
    <font>
      <name val="Calibri"/>
      <family val="2"/>
      <color theme="1"/>
      <sz val="11"/>
      <scheme val="minor"/>
    </font>
    <font>
      <name val="Georgia"/>
      <b val="1"/>
      <color rgb="001A1A1A"/>
      <sz val="18"/>
    </font>
    <font>
      <name val="Georgia"/>
      <i val="1"/>
      <color rgb="004A4A4A"/>
      <sz val="11"/>
    </font>
    <font>
      <name val="Segoe UI"/>
      <b val="1"/>
      <color rgb="001A1A1A"/>
      <sz val="11"/>
    </font>
    <font>
      <name val="Segoe UI"/>
      <color rgb="004A4A4A"/>
      <sz val="10"/>
    </font>
    <font>
      <name val="Segoe UI"/>
      <b val="1"/>
      <color rgb="00FBF9F4"/>
      <sz val="10"/>
    </font>
    <font>
      <name val="Segoe UI"/>
      <color rgb="001A1A1A"/>
      <sz val="10"/>
    </font>
    <font>
      <name val="Segoe UI"/>
      <b val="1"/>
      <color rgb="001E6F58"/>
      <sz val="10"/>
    </font>
    <font>
      <name val="Segoe UI"/>
      <b val="1"/>
      <color rgb="001A1A1A"/>
      <sz val="10"/>
    </font>
    <font>
      <name val="Georgia"/>
      <b val="1"/>
      <color rgb="001E6F58"/>
      <sz val="13"/>
    </font>
    <font>
      <name val="Georgia"/>
      <b val="1"/>
      <color rgb="001E6F58"/>
      <sz val="12"/>
    </font>
    <font>
      <name val="Segoe UI"/>
      <i val="1"/>
      <color rgb="004A4A4A"/>
      <sz val="10"/>
    </font>
  </fonts>
  <fills count="6">
    <fill>
      <patternFill/>
    </fill>
    <fill>
      <patternFill patternType="gray125"/>
    </fill>
    <fill>
      <patternFill patternType="solid">
        <fgColor rgb="001E6F58"/>
      </patternFill>
    </fill>
    <fill>
      <patternFill patternType="solid">
        <fgColor rgb="00FBF9F4"/>
      </patternFill>
    </fill>
    <fill>
      <patternFill patternType="solid">
        <fgColor rgb="00E8F1ED"/>
      </patternFill>
    </fill>
    <fill>
      <patternFill patternType="solid">
        <fgColor rgb="00F5D6CC"/>
      </patternFill>
    </fill>
  </fills>
  <borders count="11">
    <border>
      <left/>
      <right/>
      <top/>
      <bottom/>
      <diagonal/>
    </border>
    <border>
      <left style="thin">
        <color rgb="00DCD7CD"/>
      </left>
      <right style="thin">
        <color rgb="00DCD7CD"/>
      </right>
      <top style="thin">
        <color rgb="00DCD7CD"/>
      </top>
      <bottom style="thin">
        <color rgb="00DCD7CD"/>
      </bottom>
    </border>
    <border>
      <left/>
      <right/>
      <top style="thin">
        <color rgb="00DCD7CD"/>
      </top>
      <bottom/>
      <diagonal/>
    </border>
    <border>
      <left/>
      <right style="thin">
        <color rgb="00DCD7CD"/>
      </right>
      <top style="thin">
        <color rgb="00DCD7CD"/>
      </top>
      <bottom/>
      <diagonal/>
    </border>
    <border>
      <left/>
      <right/>
      <top style="thin">
        <color rgb="00DCD7CD"/>
      </top>
      <bottom style="thin">
        <color rgb="00DCD7CD"/>
      </bottom>
      <diagonal/>
    </border>
    <border>
      <left/>
      <right style="thin">
        <color rgb="00DCD7CD"/>
      </right>
      <top style="thin">
        <color rgb="00DCD7CD"/>
      </top>
      <bottom style="thin">
        <color rgb="00DCD7CD"/>
      </bottom>
      <diagonal/>
    </border>
    <border>
      <left style="thin">
        <color rgb="00DCD7CD"/>
      </left>
      <right/>
      <top/>
      <bottom/>
      <diagonal/>
    </border>
    <border>
      <left/>
      <right style="thin">
        <color rgb="00DCD7CD"/>
      </right>
      <top/>
      <bottom/>
      <diagonal/>
    </border>
    <border>
      <left style="thin">
        <color rgb="00DCD7CD"/>
      </left>
      <right/>
      <top/>
      <bottom style="thin">
        <color rgb="00DCD7CD"/>
      </bottom>
      <diagonal/>
    </border>
    <border>
      <left/>
      <right/>
      <top/>
      <bottom style="thin">
        <color rgb="00DCD7CD"/>
      </bottom>
      <diagonal/>
    </border>
    <border>
      <left/>
      <right style="thin">
        <color rgb="00DCD7CD"/>
      </right>
      <top/>
      <bottom style="thin">
        <color rgb="00DCD7CD"/>
      </bottom>
      <diagonal/>
    </border>
  </borders>
  <cellStyleXfs count="1">
    <xf numFmtId="0" fontId="0" fillId="0" borderId="0"/>
  </cellStyleXfs>
  <cellXfs count="40">
    <xf numFmtId="0" fontId="0" fillId="0" borderId="0" pivotButton="0" quotePrefix="0" xfId="0"/>
    <xf numFmtId="0" fontId="0" fillId="2" borderId="0" pivotButton="0" quotePrefix="0" xfId="0"/>
    <xf numFmtId="0" fontId="1" fillId="0" borderId="0" applyAlignment="1" pivotButton="0" quotePrefix="0" xfId="0">
      <alignment horizontal="left" vertical="center"/>
    </xf>
    <xf numFmtId="0" fontId="2" fillId="0" borderId="0" applyAlignment="1" pivotButton="0" quotePrefix="0" xfId="0">
      <alignment horizontal="left" vertical="center"/>
    </xf>
    <xf numFmtId="0" fontId="3" fillId="0" borderId="0" pivotButton="0" quotePrefix="0" xfId="0"/>
    <xf numFmtId="0" fontId="4" fillId="0" borderId="0" applyAlignment="1" pivotButton="0" quotePrefix="0" xfId="0">
      <alignment horizontal="left" vertical="top" wrapText="1"/>
    </xf>
    <xf numFmtId="0" fontId="5" fillId="2" borderId="1" applyAlignment="1" pivotButton="0" quotePrefix="0" xfId="0">
      <alignment horizontal="center" vertical="center" wrapText="1"/>
    </xf>
    <xf numFmtId="0" fontId="6" fillId="0" borderId="1" applyAlignment="1" pivotButton="0" quotePrefix="0" xfId="0">
      <alignment horizontal="center" vertical="center" wrapText="1"/>
    </xf>
    <xf numFmtId="164" fontId="4" fillId="3" borderId="1" applyAlignment="1" pivotButton="0" quotePrefix="0" xfId="0">
      <alignment horizontal="right" vertical="center" wrapText="1"/>
    </xf>
    <xf numFmtId="164" fontId="7" fillId="4" borderId="1" applyAlignment="1" pivotButton="0" quotePrefix="0" xfId="0">
      <alignment horizontal="right" vertical="center"/>
    </xf>
    <xf numFmtId="0" fontId="8" fillId="3" borderId="1" applyAlignment="1" pivotButton="0" quotePrefix="0" xfId="0">
      <alignment horizontal="center" vertical="center"/>
    </xf>
    <xf numFmtId="0" fontId="6" fillId="0" borderId="1" applyAlignment="1" pivotButton="0" quotePrefix="0" xfId="0">
      <alignment horizontal="left" vertical="center" wrapText="1"/>
    </xf>
    <xf numFmtId="0" fontId="0" fillId="0" borderId="4" pivotButton="0" quotePrefix="0" xfId="0"/>
    <xf numFmtId="0" fontId="0" fillId="0" borderId="5" pivotButton="0" quotePrefix="0" xfId="0"/>
    <xf numFmtId="164" fontId="7" fillId="4" borderId="1" applyAlignment="1" pivotButton="0" quotePrefix="0" xfId="0">
      <alignment horizontal="right" vertical="center" wrapText="1"/>
    </xf>
    <xf numFmtId="164" fontId="8" fillId="5" borderId="1" applyAlignment="1" pivotButton="0" quotePrefix="0" xfId="0">
      <alignment horizontal="right" vertical="center" wrapText="1"/>
    </xf>
    <xf numFmtId="3" fontId="7" fillId="4" borderId="1" applyAlignment="1" pivotButton="0" quotePrefix="0" xfId="0">
      <alignment horizontal="right" vertical="center" wrapText="1"/>
    </xf>
    <xf numFmtId="3" fontId="4" fillId="3" borderId="1" applyAlignment="1" pivotButton="0" quotePrefix="0" xfId="0">
      <alignment horizontal="right" vertical="center" wrapText="1"/>
    </xf>
    <xf numFmtId="165" fontId="4" fillId="3" borderId="1" applyAlignment="1" pivotButton="0" quotePrefix="0" xfId="0">
      <alignment horizontal="right" vertical="center" wrapText="1"/>
    </xf>
    <xf numFmtId="166" fontId="7" fillId="4" borderId="1" applyAlignment="1" pivotButton="0" quotePrefix="0" xfId="0">
      <alignment horizontal="right" vertical="center" wrapText="1"/>
    </xf>
    <xf numFmtId="9" fontId="4" fillId="3" borderId="1" applyAlignment="1" pivotButton="0" quotePrefix="0" xfId="0">
      <alignment horizontal="right" vertical="center" wrapText="1"/>
    </xf>
    <xf numFmtId="0" fontId="4" fillId="3" borderId="1" applyAlignment="1" pivotButton="0" quotePrefix="0" xfId="0">
      <alignment horizontal="center" vertical="center" wrapText="1"/>
    </xf>
    <xf numFmtId="0" fontId="9" fillId="4" borderId="1" applyAlignment="1" pivotButton="0" quotePrefix="0" xfId="0">
      <alignment horizontal="left" vertical="center" wrapText="1"/>
    </xf>
    <xf numFmtId="0" fontId="4" fillId="0" borderId="1" applyAlignment="1" pivotButton="0" quotePrefix="0" xfId="0">
      <alignment horizontal="left" vertical="top" wrapText="1"/>
    </xf>
    <xf numFmtId="0" fontId="0" fillId="0" borderId="2" pivotButton="0" quotePrefix="0" xfId="0"/>
    <xf numFmtId="0" fontId="0" fillId="0" borderId="3" pivotButton="0" quotePrefix="0" xfId="0"/>
    <xf numFmtId="0" fontId="0" fillId="0" borderId="6" pivotButton="0" quotePrefix="0" xfId="0"/>
    <xf numFmtId="0" fontId="0" fillId="0" borderId="7" pivotButton="0" quotePrefix="0" xfId="0"/>
    <xf numFmtId="0" fontId="0" fillId="0" borderId="8" pivotButton="0" quotePrefix="0" xfId="0"/>
    <xf numFmtId="0" fontId="0" fillId="0" borderId="9" pivotButton="0" quotePrefix="0" xfId="0"/>
    <xf numFmtId="0" fontId="0" fillId="0" borderId="10" pivotButton="0" quotePrefix="0" xfId="0"/>
    <xf numFmtId="0" fontId="6" fillId="0" borderId="0" applyAlignment="1" pivotButton="0" quotePrefix="0" xfId="0">
      <alignment horizontal="left" vertical="center"/>
    </xf>
    <xf numFmtId="167" fontId="4" fillId="3" borderId="1" applyAlignment="1" pivotButton="0" quotePrefix="0" xfId="0">
      <alignment horizontal="right" vertical="center" wrapText="1"/>
    </xf>
    <xf numFmtId="165" fontId="7" fillId="4" borderId="1" applyAlignment="1" pivotButton="0" quotePrefix="0" xfId="0">
      <alignment horizontal="right" vertical="center" wrapText="1"/>
    </xf>
    <xf numFmtId="0" fontId="10" fillId="4" borderId="1" applyAlignment="1" pivotButton="0" quotePrefix="0" xfId="0">
      <alignment horizontal="left" vertical="center" wrapText="1"/>
    </xf>
    <xf numFmtId="0" fontId="11" fillId="0" borderId="1" applyAlignment="1" pivotButton="0" quotePrefix="0" xfId="0">
      <alignment horizontal="left" vertical="top" wrapText="1"/>
    </xf>
    <xf numFmtId="0" fontId="6" fillId="5" borderId="1" applyAlignment="1" pivotButton="0" quotePrefix="0" xfId="0">
      <alignment horizontal="left" vertical="center" wrapText="1"/>
    </xf>
    <xf numFmtId="0" fontId="8" fillId="5" borderId="1" applyAlignment="1" pivotButton="0" quotePrefix="0" xfId="0">
      <alignment horizontal="left" vertical="center" wrapText="1"/>
    </xf>
    <xf numFmtId="0" fontId="8" fillId="0" borderId="1" applyAlignment="1" pivotButton="0" quotePrefix="0" xfId="0">
      <alignment horizontal="left" vertical="center" wrapText="1"/>
    </xf>
    <xf numFmtId="0" fontId="8" fillId="4" borderId="1" applyAlignment="1" pivotButton="0" quotePrefix="0" xfId="0">
      <alignment horizontal="left" vertical="center"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styles" Target="styles.xml" Id="rId6" /><Relationship Type="http://schemas.openxmlformats.org/officeDocument/2006/relationships/theme" Target="theme/theme1.xml" Id="rId7"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40"/>
  <sheetViews>
    <sheetView showGridLines="0" workbookViewId="0">
      <selection activeCell="A1" sqref="A1"/>
    </sheetView>
  </sheetViews>
  <sheetFormatPr baseColWidth="8" defaultRowHeight="15"/>
  <cols>
    <col width="32" customWidth="1" min="1" max="1"/>
    <col width="32" customWidth="1" min="2" max="2"/>
    <col width="32" customWidth="1" min="3" max="3"/>
    <col width="32" customWidth="1" min="4" max="4"/>
    <col width="32" customWidth="1" min="5" max="5"/>
  </cols>
  <sheetData>
    <row r="1" ht="8" customHeight="1">
      <c r="A1" s="1" t="n"/>
      <c r="B1" s="1" t="n"/>
      <c r="C1" s="1" t="n"/>
      <c r="D1" s="1" t="n"/>
      <c r="E1" s="1" t="n"/>
    </row>
    <row r="3">
      <c r="A3" s="2" t="inlineStr">
        <is>
          <t>Forvendo Shipping Margin &amp; Rate Decision Sheet</t>
        </is>
      </c>
    </row>
    <row r="4">
      <c r="A4" s="3" t="inlineStr">
        <is>
          <t>for solo Shopify operators · 2026 edition · forvendo.com</t>
        </is>
      </c>
    </row>
    <row r="6">
      <c r="A6" s="4" t="inlineStr">
        <is>
          <t>What this sheet does</t>
        </is>
      </c>
    </row>
    <row r="7">
      <c r="A7" s="5" t="inlineStr">
        <is>
          <t>Four working tabs. Tab 2 (Leak audit) measures the gap between what you charge for shipping and what the label costs, across your last 30 orders, and estimates the monthly leak. Tab 3 (Model recommender) takes your gross margin, AOV, and weight variance and recommends one of the four shipping models. Tab 4 (Threshold calculator) turns your AOV and median label cost into a free-shipping threshold and an under-threshold flat rate. Tab 5 (Worked example) shows the $18K MRR store from the article, filled in.</t>
        </is>
      </c>
    </row>
    <row r="8"/>
    <row r="9"/>
    <row r="10"/>
    <row r="11"/>
    <row r="13">
      <c r="A13" s="4" t="inlineStr">
        <is>
          <t>How to use it</t>
        </is>
      </c>
    </row>
    <row r="14">
      <c r="A14" s="5" t="inlineStr">
        <is>
          <t>1. Run Tab 2 (Leak audit) — paste shipping charged and label cost for your last 30 orders. The sheet returns your total and monthly shipping leak. Anything above roughly 2-3% of revenue points to a model problem.
2. Fill Tab 3 (Model recommender) — enter gross margin %, AOV, and whether package weight is consistent or varies widely. The sheet returns the recommended model and the reason.
3. If the recommender returns a threshold model, use Tab 4 (Threshold calculator) — enter AOV and your median label cost to get a free-shipping threshold and a flat rate for orders below it.
4. Set the model in Shopify Admin &gt; Settings &gt; Shipping and delivery, then re-run Tab 2 after 30-60 days to confirm the leak shrank.</t>
        </is>
      </c>
    </row>
    <row r="15"/>
    <row r="16"/>
    <row r="17"/>
    <row r="18"/>
    <row r="22">
      <c r="A22" s="4" t="inlineStr">
        <is>
          <t>What this sheet does NOT do</t>
        </is>
      </c>
    </row>
    <row r="23">
      <c r="A23" s="5" t="inlineStr">
        <is>
          <t>It does not connect to Shopify — you paste numbers from your Orders export and your label tool. It does not set rates for you. It does not cover international shipping, customs, or duties. The recommendation is a planning starting point; test the threshold against your own checkout conversion before locking it in.</t>
        </is>
      </c>
    </row>
    <row r="24"/>
    <row r="25"/>
    <row r="26"/>
    <row r="27"/>
    <row r="29">
      <c r="A29" s="4" t="inlineStr">
        <is>
          <t>Companion articles on forvendo.com</t>
        </is>
      </c>
    </row>
    <row r="30">
      <c r="A30" s="5" t="inlineStr">
        <is>
          <t>• Shopify Shipping Rates for Solo Operators: A Margin-First Decision System
  forvendo.com/operations/shopify-shipping-rates-margin-decision/
• Solo Shopify Weekly Operating Checklist
  forvendo.com/operations/solo-shopify-weekly-operating-checklist/</t>
        </is>
      </c>
    </row>
    <row r="31"/>
    <row r="32"/>
    <row r="33"/>
    <row r="34"/>
    <row r="35">
      <c r="A35" s="4" t="inlineStr">
        <is>
          <t>License</t>
        </is>
      </c>
    </row>
    <row r="36">
      <c r="A36" s="5" t="inlineStr">
        <is>
          <t>Free to use, copy, modify for your own store. Not for resale or redistribution without attribution. © 2026 Forvendo Editorial.</t>
        </is>
      </c>
    </row>
    <row r="37"/>
    <row r="38"/>
    <row r="39"/>
    <row r="40"/>
  </sheetData>
  <mergeCells count="5">
    <mergeCell ref="A30:E34"/>
    <mergeCell ref="A7:E11"/>
    <mergeCell ref="A23:E27"/>
    <mergeCell ref="A36:E40"/>
    <mergeCell ref="A14:E18"/>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50"/>
  <sheetViews>
    <sheetView showGridLines="0" workbookViewId="0">
      <selection activeCell="A1" sqref="A1"/>
    </sheetView>
  </sheetViews>
  <sheetFormatPr baseColWidth="8" defaultRowHeight="15"/>
  <cols>
    <col width="24" customWidth="1" min="1" max="1"/>
    <col width="18" customWidth="1" min="2" max="2"/>
    <col width="16" customWidth="1" min="3" max="3"/>
    <col width="18" customWidth="1" min="4" max="4"/>
    <col width="10" customWidth="1" min="5" max="5"/>
  </cols>
  <sheetData>
    <row r="1" ht="8" customHeight="1">
      <c r="A1" s="1" t="n"/>
      <c r="B1" s="1" t="n"/>
      <c r="C1" s="1" t="n"/>
      <c r="D1" s="1" t="n"/>
      <c r="E1" s="1" t="n"/>
    </row>
    <row r="3">
      <c r="A3" s="2" t="inlineStr">
        <is>
          <t>Shipping margin leak audit</t>
        </is>
      </c>
    </row>
    <row r="4">
      <c r="A4" s="3" t="inlineStr">
        <is>
          <t>Paste your last 30 orders. Yellow cells are inputs; green cells calculate.</t>
        </is>
      </c>
    </row>
    <row r="6" ht="30" customHeight="1">
      <c r="A6" s="6" t="inlineStr">
        <is>
          <t>Order #</t>
        </is>
      </c>
      <c r="B6" s="6" t="inlineStr">
        <is>
          <t>Shipping charged ($)</t>
        </is>
      </c>
      <c r="C6" s="6" t="inlineStr">
        <is>
          <t>Label cost ($)</t>
        </is>
      </c>
      <c r="D6" s="6" t="inlineStr">
        <is>
          <t>Net per order ($)</t>
        </is>
      </c>
      <c r="E6" s="6" t="inlineStr">
        <is>
          <t>Flag</t>
        </is>
      </c>
    </row>
    <row r="7">
      <c r="A7" s="7" t="n">
        <v>1</v>
      </c>
      <c r="B7" s="8" t="n"/>
      <c r="C7" s="8" t="n"/>
      <c r="D7" s="9">
        <f>IF(OR(B7="",C7=""),"",B7-C7)</f>
        <v/>
      </c>
      <c r="E7" s="10">
        <f>IF(D7="","",IF(D7&lt;0,"LOSS","OK"))</f>
        <v/>
      </c>
    </row>
    <row r="8">
      <c r="A8" s="7" t="n">
        <v>2</v>
      </c>
      <c r="B8" s="8" t="n"/>
      <c r="C8" s="8" t="n"/>
      <c r="D8" s="9">
        <f>IF(OR(B8="",C8=""),"",B8-C8)</f>
        <v/>
      </c>
      <c r="E8" s="10">
        <f>IF(D8="","",IF(D8&lt;0,"LOSS","OK"))</f>
        <v/>
      </c>
    </row>
    <row r="9">
      <c r="A9" s="7" t="n">
        <v>3</v>
      </c>
      <c r="B9" s="8" t="n"/>
      <c r="C9" s="8" t="n"/>
      <c r="D9" s="9">
        <f>IF(OR(B9="",C9=""),"",B9-C9)</f>
        <v/>
      </c>
      <c r="E9" s="10">
        <f>IF(D9="","",IF(D9&lt;0,"LOSS","OK"))</f>
        <v/>
      </c>
    </row>
    <row r="10">
      <c r="A10" s="7" t="n">
        <v>4</v>
      </c>
      <c r="B10" s="8" t="n"/>
      <c r="C10" s="8" t="n"/>
      <c r="D10" s="9">
        <f>IF(OR(B10="",C10=""),"",B10-C10)</f>
        <v/>
      </c>
      <c r="E10" s="10">
        <f>IF(D10="","",IF(D10&lt;0,"LOSS","OK"))</f>
        <v/>
      </c>
    </row>
    <row r="11">
      <c r="A11" s="7" t="n">
        <v>5</v>
      </c>
      <c r="B11" s="8" t="n"/>
      <c r="C11" s="8" t="n"/>
      <c r="D11" s="9">
        <f>IF(OR(B11="",C11=""),"",B11-C11)</f>
        <v/>
      </c>
      <c r="E11" s="10">
        <f>IF(D11="","",IF(D11&lt;0,"LOSS","OK"))</f>
        <v/>
      </c>
    </row>
    <row r="12">
      <c r="A12" s="7" t="n">
        <v>6</v>
      </c>
      <c r="B12" s="8" t="n"/>
      <c r="C12" s="8" t="n"/>
      <c r="D12" s="9">
        <f>IF(OR(B12="",C12=""),"",B12-C12)</f>
        <v/>
      </c>
      <c r="E12" s="10">
        <f>IF(D12="","",IF(D12&lt;0,"LOSS","OK"))</f>
        <v/>
      </c>
    </row>
    <row r="13">
      <c r="A13" s="7" t="n">
        <v>7</v>
      </c>
      <c r="B13" s="8" t="n"/>
      <c r="C13" s="8" t="n"/>
      <c r="D13" s="9">
        <f>IF(OR(B13="",C13=""),"",B13-C13)</f>
        <v/>
      </c>
      <c r="E13" s="10">
        <f>IF(D13="","",IF(D13&lt;0,"LOSS","OK"))</f>
        <v/>
      </c>
    </row>
    <row r="14">
      <c r="A14" s="7" t="n">
        <v>8</v>
      </c>
      <c r="B14" s="8" t="n"/>
      <c r="C14" s="8" t="n"/>
      <c r="D14" s="9">
        <f>IF(OR(B14="",C14=""),"",B14-C14)</f>
        <v/>
      </c>
      <c r="E14" s="10">
        <f>IF(D14="","",IF(D14&lt;0,"LOSS","OK"))</f>
        <v/>
      </c>
    </row>
    <row r="15">
      <c r="A15" s="7" t="n">
        <v>9</v>
      </c>
      <c r="B15" s="8" t="n"/>
      <c r="C15" s="8" t="n"/>
      <c r="D15" s="9">
        <f>IF(OR(B15="",C15=""),"",B15-C15)</f>
        <v/>
      </c>
      <c r="E15" s="10">
        <f>IF(D15="","",IF(D15&lt;0,"LOSS","OK"))</f>
        <v/>
      </c>
    </row>
    <row r="16">
      <c r="A16" s="7" t="n">
        <v>10</v>
      </c>
      <c r="B16" s="8" t="n"/>
      <c r="C16" s="8" t="n"/>
      <c r="D16" s="9">
        <f>IF(OR(B16="",C16=""),"",B16-C16)</f>
        <v/>
      </c>
      <c r="E16" s="10">
        <f>IF(D16="","",IF(D16&lt;0,"LOSS","OK"))</f>
        <v/>
      </c>
    </row>
    <row r="17">
      <c r="A17" s="7" t="n">
        <v>11</v>
      </c>
      <c r="B17" s="8" t="n"/>
      <c r="C17" s="8" t="n"/>
      <c r="D17" s="9">
        <f>IF(OR(B17="",C17=""),"",B17-C17)</f>
        <v/>
      </c>
      <c r="E17" s="10">
        <f>IF(D17="","",IF(D17&lt;0,"LOSS","OK"))</f>
        <v/>
      </c>
    </row>
    <row r="18">
      <c r="A18" s="7" t="n">
        <v>12</v>
      </c>
      <c r="B18" s="8" t="n"/>
      <c r="C18" s="8" t="n"/>
      <c r="D18" s="9">
        <f>IF(OR(B18="",C18=""),"",B18-C18)</f>
        <v/>
      </c>
      <c r="E18" s="10">
        <f>IF(D18="","",IF(D18&lt;0,"LOSS","OK"))</f>
        <v/>
      </c>
    </row>
    <row r="19">
      <c r="A19" s="7" t="n">
        <v>13</v>
      </c>
      <c r="B19" s="8" t="n"/>
      <c r="C19" s="8" t="n"/>
      <c r="D19" s="9">
        <f>IF(OR(B19="",C19=""),"",B19-C19)</f>
        <v/>
      </c>
      <c r="E19" s="10">
        <f>IF(D19="","",IF(D19&lt;0,"LOSS","OK"))</f>
        <v/>
      </c>
    </row>
    <row r="20">
      <c r="A20" s="7" t="n">
        <v>14</v>
      </c>
      <c r="B20" s="8" t="n"/>
      <c r="C20" s="8" t="n"/>
      <c r="D20" s="9">
        <f>IF(OR(B20="",C20=""),"",B20-C20)</f>
        <v/>
      </c>
      <c r="E20" s="10">
        <f>IF(D20="","",IF(D20&lt;0,"LOSS","OK"))</f>
        <v/>
      </c>
    </row>
    <row r="21">
      <c r="A21" s="7" t="n">
        <v>15</v>
      </c>
      <c r="B21" s="8" t="n"/>
      <c r="C21" s="8" t="n"/>
      <c r="D21" s="9">
        <f>IF(OR(B21="",C21=""),"",B21-C21)</f>
        <v/>
      </c>
      <c r="E21" s="10">
        <f>IF(D21="","",IF(D21&lt;0,"LOSS","OK"))</f>
        <v/>
      </c>
    </row>
    <row r="22">
      <c r="A22" s="7" t="n">
        <v>16</v>
      </c>
      <c r="B22" s="8" t="n"/>
      <c r="C22" s="8" t="n"/>
      <c r="D22" s="9">
        <f>IF(OR(B22="",C22=""),"",B22-C22)</f>
        <v/>
      </c>
      <c r="E22" s="10">
        <f>IF(D22="","",IF(D22&lt;0,"LOSS","OK"))</f>
        <v/>
      </c>
    </row>
    <row r="23">
      <c r="A23" s="7" t="n">
        <v>17</v>
      </c>
      <c r="B23" s="8" t="n"/>
      <c r="C23" s="8" t="n"/>
      <c r="D23" s="9">
        <f>IF(OR(B23="",C23=""),"",B23-C23)</f>
        <v/>
      </c>
      <c r="E23" s="10">
        <f>IF(D23="","",IF(D23&lt;0,"LOSS","OK"))</f>
        <v/>
      </c>
    </row>
    <row r="24">
      <c r="A24" s="7" t="n">
        <v>18</v>
      </c>
      <c r="B24" s="8" t="n"/>
      <c r="C24" s="8" t="n"/>
      <c r="D24" s="9">
        <f>IF(OR(B24="",C24=""),"",B24-C24)</f>
        <v/>
      </c>
      <c r="E24" s="10">
        <f>IF(D24="","",IF(D24&lt;0,"LOSS","OK"))</f>
        <v/>
      </c>
    </row>
    <row r="25">
      <c r="A25" s="7" t="n">
        <v>19</v>
      </c>
      <c r="B25" s="8" t="n"/>
      <c r="C25" s="8" t="n"/>
      <c r="D25" s="9">
        <f>IF(OR(B25="",C25=""),"",B25-C25)</f>
        <v/>
      </c>
      <c r="E25" s="10">
        <f>IF(D25="","",IF(D25&lt;0,"LOSS","OK"))</f>
        <v/>
      </c>
    </row>
    <row r="26">
      <c r="A26" s="7" t="n">
        <v>20</v>
      </c>
      <c r="B26" s="8" t="n"/>
      <c r="C26" s="8" t="n"/>
      <c r="D26" s="9">
        <f>IF(OR(B26="",C26=""),"",B26-C26)</f>
        <v/>
      </c>
      <c r="E26" s="10">
        <f>IF(D26="","",IF(D26&lt;0,"LOSS","OK"))</f>
        <v/>
      </c>
    </row>
    <row r="27">
      <c r="A27" s="7" t="n">
        <v>21</v>
      </c>
      <c r="B27" s="8" t="n"/>
      <c r="C27" s="8" t="n"/>
      <c r="D27" s="9">
        <f>IF(OR(B27="",C27=""),"",B27-C27)</f>
        <v/>
      </c>
      <c r="E27" s="10">
        <f>IF(D27="","",IF(D27&lt;0,"LOSS","OK"))</f>
        <v/>
      </c>
    </row>
    <row r="28">
      <c r="A28" s="7" t="n">
        <v>22</v>
      </c>
      <c r="B28" s="8" t="n"/>
      <c r="C28" s="8" t="n"/>
      <c r="D28" s="9">
        <f>IF(OR(B28="",C28=""),"",B28-C28)</f>
        <v/>
      </c>
      <c r="E28" s="10">
        <f>IF(D28="","",IF(D28&lt;0,"LOSS","OK"))</f>
        <v/>
      </c>
    </row>
    <row r="29">
      <c r="A29" s="7" t="n">
        <v>23</v>
      </c>
      <c r="B29" s="8" t="n"/>
      <c r="C29" s="8" t="n"/>
      <c r="D29" s="9">
        <f>IF(OR(B29="",C29=""),"",B29-C29)</f>
        <v/>
      </c>
      <c r="E29" s="10">
        <f>IF(D29="","",IF(D29&lt;0,"LOSS","OK"))</f>
        <v/>
      </c>
    </row>
    <row r="30">
      <c r="A30" s="7" t="n">
        <v>24</v>
      </c>
      <c r="B30" s="8" t="n"/>
      <c r="C30" s="8" t="n"/>
      <c r="D30" s="9">
        <f>IF(OR(B30="",C30=""),"",B30-C30)</f>
        <v/>
      </c>
      <c r="E30" s="10">
        <f>IF(D30="","",IF(D30&lt;0,"LOSS","OK"))</f>
        <v/>
      </c>
    </row>
    <row r="31">
      <c r="A31" s="7" t="n">
        <v>25</v>
      </c>
      <c r="B31" s="8" t="n"/>
      <c r="C31" s="8" t="n"/>
      <c r="D31" s="9">
        <f>IF(OR(B31="",C31=""),"",B31-C31)</f>
        <v/>
      </c>
      <c r="E31" s="10">
        <f>IF(D31="","",IF(D31&lt;0,"LOSS","OK"))</f>
        <v/>
      </c>
    </row>
    <row r="32">
      <c r="A32" s="7" t="n">
        <v>26</v>
      </c>
      <c r="B32" s="8" t="n"/>
      <c r="C32" s="8" t="n"/>
      <c r="D32" s="9">
        <f>IF(OR(B32="",C32=""),"",B32-C32)</f>
        <v/>
      </c>
      <c r="E32" s="10">
        <f>IF(D32="","",IF(D32&lt;0,"LOSS","OK"))</f>
        <v/>
      </c>
    </row>
    <row r="33">
      <c r="A33" s="7" t="n">
        <v>27</v>
      </c>
      <c r="B33" s="8" t="n"/>
      <c r="C33" s="8" t="n"/>
      <c r="D33" s="9">
        <f>IF(OR(B33="",C33=""),"",B33-C33)</f>
        <v/>
      </c>
      <c r="E33" s="10">
        <f>IF(D33="","",IF(D33&lt;0,"LOSS","OK"))</f>
        <v/>
      </c>
    </row>
    <row r="34">
      <c r="A34" s="7" t="n">
        <v>28</v>
      </c>
      <c r="B34" s="8" t="n"/>
      <c r="C34" s="8" t="n"/>
      <c r="D34" s="9">
        <f>IF(OR(B34="",C34=""),"",B34-C34)</f>
        <v/>
      </c>
      <c r="E34" s="10">
        <f>IF(D34="","",IF(D34&lt;0,"LOSS","OK"))</f>
        <v/>
      </c>
    </row>
    <row r="35">
      <c r="A35" s="7" t="n">
        <v>29</v>
      </c>
      <c r="B35" s="8" t="n"/>
      <c r="C35" s="8" t="n"/>
      <c r="D35" s="9">
        <f>IF(OR(B35="",C35=""),"",B35-C35)</f>
        <v/>
      </c>
      <c r="E35" s="10">
        <f>IF(D35="","",IF(D35&lt;0,"LOSS","OK"))</f>
        <v/>
      </c>
    </row>
    <row r="36">
      <c r="A36" s="7" t="n">
        <v>30</v>
      </c>
      <c r="B36" s="8" t="n"/>
      <c r="C36" s="8" t="n"/>
      <c r="D36" s="9">
        <f>IF(OR(B36="",C36=""),"",B36-C36)</f>
        <v/>
      </c>
      <c r="E36" s="10">
        <f>IF(D36="","",IF(D36&lt;0,"LOSS","OK"))</f>
        <v/>
      </c>
    </row>
    <row r="39">
      <c r="A39" s="4" t="inlineStr">
        <is>
          <t>Summary</t>
        </is>
      </c>
    </row>
    <row r="40">
      <c r="A40" s="11" t="inlineStr">
        <is>
          <t>Total shipping charged</t>
        </is>
      </c>
      <c r="B40" s="12" t="n"/>
      <c r="C40" s="13" t="n"/>
      <c r="D40" s="14">
        <f>SUM(B7:B36)</f>
        <v/>
      </c>
    </row>
    <row r="41">
      <c r="A41" s="11" t="inlineStr">
        <is>
          <t>Total label cost</t>
        </is>
      </c>
      <c r="B41" s="12" t="n"/>
      <c r="C41" s="13" t="n"/>
      <c r="D41" s="14">
        <f>SUM(C7:C36)</f>
        <v/>
      </c>
    </row>
    <row r="42">
      <c r="A42" s="11" t="inlineStr">
        <is>
          <t>Net across orders (negative = leak)</t>
        </is>
      </c>
      <c r="B42" s="12" t="n"/>
      <c r="C42" s="13" t="n"/>
      <c r="D42" s="15">
        <f>SUM(D7:D36)</f>
        <v/>
      </c>
    </row>
    <row r="43">
      <c r="A43" s="11" t="inlineStr">
        <is>
          <t>Orders counted</t>
        </is>
      </c>
      <c r="B43" s="12" t="n"/>
      <c r="C43" s="13" t="n"/>
      <c r="D43" s="16">
        <f>COUNT(D7:D36)</f>
        <v/>
      </c>
    </row>
    <row r="44">
      <c r="A44" s="11" t="inlineStr">
        <is>
          <t>Average net per order</t>
        </is>
      </c>
      <c r="B44" s="12" t="n"/>
      <c r="C44" s="13" t="n"/>
      <c r="D44" s="15">
        <f>IF(D43=0,"",D42/D43)</f>
        <v/>
      </c>
    </row>
    <row r="46">
      <c r="A46" s="4" t="inlineStr">
        <is>
          <t>Monthly estimate</t>
        </is>
      </c>
    </row>
    <row r="47">
      <c r="A47" s="11" t="inlineStr">
        <is>
          <t>Monthly order count (input)</t>
        </is>
      </c>
      <c r="B47" s="12" t="n"/>
      <c r="C47" s="13" t="n"/>
      <c r="D47" s="17" t="n"/>
    </row>
    <row r="48">
      <c r="A48" s="11" t="inlineStr">
        <is>
          <t>Monthly store revenue (input)</t>
        </is>
      </c>
      <c r="B48" s="12" t="n"/>
      <c r="C48" s="13" t="n"/>
      <c r="D48" s="18" t="n"/>
    </row>
    <row r="49">
      <c r="A49" s="11" t="inlineStr">
        <is>
          <t>Estimated monthly shipping leak</t>
        </is>
      </c>
      <c r="B49" s="12" t="n"/>
      <c r="C49" s="13" t="n"/>
      <c r="D49" s="15">
        <f>IF(OR(D44="",D47=""),"",D44*D47)</f>
        <v/>
      </c>
    </row>
    <row r="50">
      <c r="A50" s="11" t="inlineStr">
        <is>
          <t>Leak as % of revenue (&gt;2-3% = review model)</t>
        </is>
      </c>
      <c r="B50" s="12" t="n"/>
      <c r="C50" s="13" t="n"/>
      <c r="D50" s="19">
        <f>IF(OR(D49="",D48="",D48=0),"",ABS(MIN(D49,0))/D48)</f>
        <v/>
      </c>
    </row>
  </sheetData>
  <mergeCells count="9">
    <mergeCell ref="A42:C42"/>
    <mergeCell ref="A41:C41"/>
    <mergeCell ref="A49:C49"/>
    <mergeCell ref="A44:C44"/>
    <mergeCell ref="A47:C47"/>
    <mergeCell ref="A40:C40"/>
    <mergeCell ref="A50:C50"/>
    <mergeCell ref="A48:C48"/>
    <mergeCell ref="A43:C43"/>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21"/>
  <sheetViews>
    <sheetView showGridLines="0" workbookViewId="0">
      <selection activeCell="A1" sqref="A1"/>
    </sheetView>
  </sheetViews>
  <sheetFormatPr baseColWidth="8" defaultRowHeight="15"/>
  <cols>
    <col width="30" customWidth="1" min="1" max="1"/>
    <col width="26" customWidth="1" min="2" max="2"/>
    <col width="16" customWidth="1" min="3" max="3"/>
    <col width="16" customWidth="1" min="4" max="4"/>
  </cols>
  <sheetData>
    <row r="1" ht="8" customHeight="1">
      <c r="A1" s="1" t="n"/>
      <c r="B1" s="1" t="n"/>
      <c r="C1" s="1" t="n"/>
      <c r="D1" s="1" t="n"/>
      <c r="E1" s="1" t="n"/>
    </row>
    <row r="3">
      <c r="A3" s="2" t="inlineStr">
        <is>
          <t>Shipping model recommender</t>
        </is>
      </c>
    </row>
    <row r="4">
      <c r="A4" s="3" t="inlineStr">
        <is>
          <t>Enter three numbers. The sheet returns the model that fits, and why.</t>
        </is>
      </c>
    </row>
    <row r="6">
      <c r="A6" s="4" t="inlineStr">
        <is>
          <t>Inputs</t>
        </is>
      </c>
    </row>
    <row r="7">
      <c r="A7" s="11" t="inlineStr">
        <is>
          <t>Gross margin %</t>
        </is>
      </c>
      <c r="B7" s="20" t="n"/>
    </row>
    <row r="8">
      <c r="A8" s="11" t="inlineStr">
        <is>
          <t>Average order value (AOV, $)</t>
        </is>
      </c>
      <c r="B8" s="8" t="n"/>
    </row>
    <row r="9">
      <c r="A9" s="11" t="inlineStr">
        <is>
          <t>Package weight variance</t>
        </is>
      </c>
      <c r="B9" s="21" t="inlineStr">
        <is>
          <t>Low</t>
        </is>
      </c>
    </row>
    <row r="11">
      <c r="A11" s="4" t="inlineStr">
        <is>
          <t>Recommendation</t>
        </is>
      </c>
    </row>
    <row r="12" ht="26" customHeight="1">
      <c r="A12" s="11" t="inlineStr">
        <is>
          <t>Recommended model</t>
        </is>
      </c>
      <c r="B12" s="22">
        <f>IF(OR(B7="",B8=""),"Enter margin and AOV",IF(B9="High","Real-time carrier-calculated",IF(B7&gt;=0.6,"Flat free shipping",IF(B7&gt;=0.4,"Threshold-based free shipping","Flat-rate shipping"))))</f>
        <v/>
      </c>
      <c r="C12" s="12" t="n"/>
      <c r="D12" s="13" t="n"/>
    </row>
    <row r="13">
      <c r="A13" s="11" t="inlineStr">
        <is>
          <t>Why</t>
        </is>
      </c>
      <c r="B13" s="23">
        <f>IF(OR(B7="",B8=""),"",IF(B9="High","Weight or zone varies widely, so a single flat number would be far off; let the carrier price each order.",IF(B7&gt;=0.6,"Margin is high enough to absorb the label on every order; keep weight consistent and watch AOV.",IF(B7&gt;=0.4,"Margin supports free shipping above a basket size; use Tab 4 to set the threshold near 1.5x AOV.","Margin is thin; recover most of the label with a flat rate near your median label cost."))))</f>
        <v/>
      </c>
      <c r="C13" s="24" t="n"/>
      <c r="D13" s="25" t="n"/>
    </row>
    <row r="14">
      <c r="B14" s="26" t="n"/>
      <c r="D14" s="27" t="n"/>
    </row>
    <row r="15">
      <c r="B15" s="28" t="n"/>
      <c r="C15" s="29" t="n"/>
      <c r="D15" s="30" t="n"/>
    </row>
    <row r="17">
      <c r="A17" s="4" t="inlineStr">
        <is>
          <t>Decision rule (reference)</t>
        </is>
      </c>
    </row>
    <row r="18">
      <c r="A18" s="31" t="inlineStr">
        <is>
          <t>Margin 60%+ and consistent weight  →  Flat free shipping</t>
        </is>
      </c>
    </row>
    <row r="19">
      <c r="A19" s="31" t="inlineStr">
        <is>
          <t>Margin 40-60%  →  Threshold-based free shipping (~1.5x AOV)</t>
        </is>
      </c>
    </row>
    <row r="20">
      <c r="A20" s="31" t="inlineStr">
        <is>
          <t>Margin under 40%, consistent weight  →  Flat-rate shipping</t>
        </is>
      </c>
    </row>
    <row r="21">
      <c r="A21" s="31" t="inlineStr">
        <is>
          <t>Weight or zone varies widely  →  Real-time carrier-calculated</t>
        </is>
      </c>
    </row>
  </sheetData>
  <mergeCells count="6">
    <mergeCell ref="A18:D18"/>
    <mergeCell ref="A20:D20"/>
    <mergeCell ref="A21:D21"/>
    <mergeCell ref="B13:D15"/>
    <mergeCell ref="A19:D19"/>
    <mergeCell ref="B12:D12"/>
  </mergeCells>
  <dataValidations count="1">
    <dataValidation sqref="B9" showDropDown="0" showInputMessage="0" showErrorMessage="0" allowBlank="0" type="list">
      <formula1>"Low,High"</formula1>
    </dataValidation>
  </dataValidation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9"/>
  <sheetViews>
    <sheetView showGridLines="0" workbookViewId="0">
      <selection activeCell="A1" sqref="A1"/>
    </sheetView>
  </sheetViews>
  <sheetFormatPr baseColWidth="8" defaultRowHeight="15"/>
  <cols>
    <col width="32" customWidth="1" min="1" max="1"/>
    <col width="24" customWidth="1" min="2" max="2"/>
    <col width="14" customWidth="1" min="3" max="3"/>
    <col width="14" customWidth="1" min="4" max="4"/>
  </cols>
  <sheetData>
    <row r="1" ht="8" customHeight="1">
      <c r="A1" s="1" t="n"/>
      <c r="B1" s="1" t="n"/>
      <c r="C1" s="1" t="n"/>
      <c r="D1" s="1" t="n"/>
      <c r="E1" s="1" t="n"/>
    </row>
    <row r="3">
      <c r="A3" s="2" t="inlineStr">
        <is>
          <t>Free-shipping threshold calculator</t>
        </is>
      </c>
    </row>
    <row r="4">
      <c r="A4" s="3" t="inlineStr">
        <is>
          <t>For the threshold model. Enter AOV and your median label cost.</t>
        </is>
      </c>
    </row>
    <row r="6">
      <c r="A6" s="4" t="inlineStr">
        <is>
          <t>Inputs</t>
        </is>
      </c>
    </row>
    <row r="7">
      <c r="A7" s="11" t="inlineStr">
        <is>
          <t>Average order value (AOV, $)</t>
        </is>
      </c>
      <c r="B7" s="8" t="n"/>
    </row>
    <row r="8">
      <c r="A8" s="11" t="inlineStr">
        <is>
          <t>Median label cost ($)</t>
        </is>
      </c>
      <c r="B8" s="8" t="n"/>
    </row>
    <row r="9">
      <c r="A9" s="11" t="inlineStr">
        <is>
          <t>Threshold multiplier (default 1.5)</t>
        </is>
      </c>
      <c r="B9" s="32" t="n">
        <v>1.5</v>
      </c>
    </row>
    <row r="11">
      <c r="A11" s="4" t="inlineStr">
        <is>
          <t>Outputs</t>
        </is>
      </c>
    </row>
    <row r="12">
      <c r="A12" s="11" t="inlineStr">
        <is>
          <t>Free-shipping threshold</t>
        </is>
      </c>
      <c r="B12" s="33">
        <f>IF(OR(B7="",B9=""),"",CEILING(B7*B9,1))</f>
        <v/>
      </c>
    </row>
    <row r="13">
      <c r="A13" s="11" t="inlineStr">
        <is>
          <t>Suggested under-threshold flat rate</t>
        </is>
      </c>
      <c r="B13" s="14">
        <f>IF(B8="","",ROUND(B8,2))</f>
        <v/>
      </c>
    </row>
    <row r="15">
      <c r="A15" s="11" t="inlineStr">
        <is>
          <t>Customer-facing offer</t>
        </is>
      </c>
      <c r="B15" s="34">
        <f>IF(OR(B12="",B13=""),"","Free shipping over "&amp;TEXT(B12,"$#,##0")&amp;", "&amp;TEXT(B13,"$#,##0.00")&amp;" flat below")</f>
        <v/>
      </c>
      <c r="C15" s="12" t="n"/>
      <c r="D15" s="13" t="n"/>
    </row>
    <row r="17">
      <c r="A17" s="35" t="inlineStr">
        <is>
          <t>Note: the threshold nudges customers to add one item to qualify, while the flat rate keeps small orders from leaking margin. Test the threshold against your checkout conversion before locking it in.</t>
        </is>
      </c>
      <c r="B17" s="24" t="n"/>
      <c r="C17" s="24" t="n"/>
      <c r="D17" s="25" t="n"/>
    </row>
    <row r="18">
      <c r="A18" s="26" t="n"/>
      <c r="D18" s="27" t="n"/>
    </row>
    <row r="19">
      <c r="A19" s="28" t="n"/>
      <c r="B19" s="29" t="n"/>
      <c r="C19" s="29" t="n"/>
      <c r="D19" s="30" t="n"/>
    </row>
  </sheetData>
  <mergeCells count="2">
    <mergeCell ref="B15:D15"/>
    <mergeCell ref="A17:D19"/>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9"/>
  <sheetViews>
    <sheetView showGridLines="0" workbookViewId="0">
      <selection activeCell="A1" sqref="A1"/>
    </sheetView>
  </sheetViews>
  <sheetFormatPr baseColWidth="8" defaultRowHeight="15"/>
  <cols>
    <col width="38" customWidth="1" min="1" max="1"/>
    <col width="46" customWidth="1" min="2" max="2"/>
  </cols>
  <sheetData>
    <row r="1" ht="8" customHeight="1">
      <c r="A1" s="1" t="n"/>
      <c r="B1" s="1" t="n"/>
      <c r="C1" s="1" t="n"/>
      <c r="D1" s="1" t="n"/>
    </row>
    <row r="3">
      <c r="A3" s="2" t="inlineStr">
        <is>
          <t>Worked example — $18K MRR store</t>
        </is>
      </c>
    </row>
    <row r="4">
      <c r="A4" s="3" t="inlineStr">
        <is>
          <t>Composite store from the article. Read-only reference, not a forecast.</t>
        </is>
      </c>
    </row>
    <row r="6" ht="24" customHeight="1">
      <c r="A6" s="6" t="inlineStr">
        <is>
          <t>Metric</t>
        </is>
      </c>
      <c r="B6" s="6" t="inlineStr">
        <is>
          <t>Value</t>
        </is>
      </c>
    </row>
    <row r="7">
      <c r="A7" s="11" t="inlineStr">
        <is>
          <t>Monthly revenue (MRR)</t>
        </is>
      </c>
      <c r="B7" s="11" t="inlineStr">
        <is>
          <t>$18,000</t>
        </is>
      </c>
    </row>
    <row r="8">
      <c r="A8" s="11" t="inlineStr">
        <is>
          <t>Average order value (AOV)</t>
        </is>
      </c>
      <c r="B8" s="11" t="inlineStr">
        <is>
          <t>$46</t>
        </is>
      </c>
    </row>
    <row r="9">
      <c r="A9" s="11" t="inlineStr">
        <is>
          <t>Gross margin</t>
        </is>
      </c>
      <c r="B9" s="11" t="inlineStr">
        <is>
          <t>50%</t>
        </is>
      </c>
    </row>
    <row r="10">
      <c r="A10" s="11" t="inlineStr">
        <is>
          <t>Starting model</t>
        </is>
      </c>
      <c r="B10" s="11" t="inlineStr">
        <is>
          <t>Flat free shipping (copied a competitor)</t>
        </is>
      </c>
    </row>
    <row r="11">
      <c r="A11" s="11" t="inlineStr">
        <is>
          <t>Average label cost</t>
        </is>
      </c>
      <c r="B11" s="11" t="inlineStr">
        <is>
          <t>$6.10</t>
        </is>
      </c>
    </row>
    <row r="12">
      <c r="A12" s="11" t="inlineStr">
        <is>
          <t>Net per order (before)</t>
        </is>
      </c>
      <c r="B12" s="36" t="inlineStr">
        <is>
          <t>-$6.10 (loss on every order)</t>
        </is>
      </c>
    </row>
    <row r="13">
      <c r="A13" s="11" t="inlineStr">
        <is>
          <t>Orders per month</t>
        </is>
      </c>
      <c r="B13" s="11" t="inlineStr">
        <is>
          <t>~390</t>
        </is>
      </c>
    </row>
    <row r="14">
      <c r="A14" s="11" t="inlineStr">
        <is>
          <t>Estimated monthly leak (before)</t>
        </is>
      </c>
      <c r="B14" s="37" t="inlineStr">
        <is>
          <t>~$2,380</t>
        </is>
      </c>
    </row>
    <row r="15">
      <c r="A15" s="38" t="inlineStr">
        <is>
          <t>Recommended model (margin 50%)</t>
        </is>
      </c>
      <c r="B15" s="39" t="inlineStr">
        <is>
          <t>Threshold-based free shipping</t>
        </is>
      </c>
    </row>
    <row r="16">
      <c r="A16" s="11" t="inlineStr">
        <is>
          <t>Free-shipping threshold (1.5x AOV)</t>
        </is>
      </c>
      <c r="B16" s="11" t="inlineStr">
        <is>
          <t>$69</t>
        </is>
      </c>
    </row>
    <row r="17">
      <c r="A17" s="11" t="inlineStr">
        <is>
          <t>Under-threshold flat rate</t>
        </is>
      </c>
      <c r="B17" s="11" t="inlineStr">
        <is>
          <t>$5.95</t>
        </is>
      </c>
    </row>
    <row r="18">
      <c r="A18" s="11" t="inlineStr">
        <is>
          <t>Estimated monthly leak (after)</t>
        </is>
      </c>
      <c r="B18" s="39" t="inlineStr">
        <is>
          <t>A few hundred dollars</t>
        </is>
      </c>
    </row>
    <row r="19">
      <c r="A19" s="11" t="inlineStr">
        <is>
          <t>Conversion impact</t>
        </is>
      </c>
      <c r="B19" s="11" t="inlineStr">
        <is>
          <t>Roughly steady — free shipping still offered, with a floor</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2026-06-17T01:08:29Z</dcterms:created>
  <dcterms:modified xsi:type="dcterms:W3CDTF">2026-06-17T01:08:29Z</dcterms:modified>
</cp:coreProperties>
</file>