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Read me" sheetId="1" state="visible" r:id="rId1"/>
    <sheet name="Store input" sheetId="2" state="visible" r:id="rId2"/>
    <sheet name="Method scoring" sheetId="3" state="visible" r:id="rId3"/>
    <sheet name="Recommendation" sheetId="4" state="visible" r:id="rId4"/>
    <sheet name="30-day test log" sheetId="5" state="visible" r:id="rId5"/>
  </sheets>
  <definedNames/>
  <calcPr calcId="124519" fullCalcOnLoad="1"/>
</workbook>
</file>

<file path=xl/styles.xml><?xml version="1.0" encoding="utf-8"?>
<styleSheet xmlns="http://schemas.openxmlformats.org/spreadsheetml/2006/main">
  <numFmts count="3">
    <numFmt numFmtId="164" formatCode="$#,##0"/>
    <numFmt numFmtId="165" formatCode="yyyy-mm-dd"/>
    <numFmt numFmtId="166" formatCode="$#,##0.00"/>
  </numFmts>
  <fonts count="13">
    <font>
      <name val="Calibri"/>
      <family val="2"/>
      <color theme="1"/>
      <sz val="11"/>
      <scheme val="minor"/>
    </font>
    <font>
      <name val="Georgia"/>
      <b val="1"/>
      <color rgb="001A1A1A"/>
      <sz val="18"/>
    </font>
    <font>
      <name val="Georgia"/>
      <i val="1"/>
      <color rgb="004A4A4A"/>
      <sz val="11"/>
    </font>
    <font>
      <name val="Segoe UI"/>
      <b val="1"/>
      <color rgb="001A1A1A"/>
      <sz val="11"/>
    </font>
    <font>
      <name val="Segoe UI"/>
      <color rgb="004A4A4A"/>
      <sz val="10"/>
    </font>
    <font>
      <name val="Segoe UI"/>
      <color rgb="001A1A1A"/>
      <sz val="10"/>
    </font>
    <font>
      <name val="Segoe UI"/>
      <i val="1"/>
      <color rgb="004A4A4A"/>
      <sz val="10"/>
    </font>
    <font>
      <name val="Segoe UI"/>
      <b val="1"/>
      <color rgb="001E6F58"/>
      <sz val="10"/>
    </font>
    <font>
      <name val="Segoe UI"/>
      <b val="1"/>
      <color rgb="001E6F58"/>
      <sz val="11"/>
    </font>
    <font>
      <name val="Segoe UI"/>
      <b val="1"/>
      <color rgb="00FBF9F4"/>
      <sz val="10"/>
    </font>
    <font>
      <name val="Segoe UI"/>
      <b val="1"/>
      <color rgb="001A1A1A"/>
      <sz val="10"/>
    </font>
    <font>
      <name val="Segoe UI"/>
      <b val="1"/>
      <color rgb="001A1A1A"/>
      <sz val="12"/>
    </font>
    <font>
      <name val="Segoe UI"/>
      <b val="1"/>
      <color rgb="00C0392B"/>
      <sz val="12"/>
    </font>
  </fonts>
  <fills count="6">
    <fill>
      <patternFill/>
    </fill>
    <fill>
      <patternFill patternType="gray125"/>
    </fill>
    <fill>
      <patternFill patternType="solid">
        <fgColor rgb="001E6F58"/>
      </patternFill>
    </fill>
    <fill>
      <patternFill patternType="solid">
        <fgColor rgb="00FBF9F4"/>
      </patternFill>
    </fill>
    <fill>
      <patternFill patternType="solid">
        <fgColor rgb="00E8F1ED"/>
      </patternFill>
    </fill>
    <fill>
      <patternFill patternType="solid">
        <fgColor rgb="00F5D6CC"/>
      </patternFill>
    </fill>
  </fills>
  <borders count="2">
    <border>
      <left/>
      <right/>
      <top/>
      <bottom/>
      <diagonal/>
    </border>
    <border>
      <left style="thin">
        <color rgb="00DCD7CD"/>
      </left>
      <right style="thin">
        <color rgb="00DCD7CD"/>
      </right>
      <top style="thin">
        <color rgb="00DCD7CD"/>
      </top>
      <bottom style="thin">
        <color rgb="00DCD7CD"/>
      </bottom>
    </border>
  </borders>
  <cellStyleXfs count="1">
    <xf numFmtId="0" fontId="0" fillId="0" borderId="0"/>
  </cellStyleXfs>
  <cellXfs count="34">
    <xf numFmtId="0" fontId="0" fillId="0" borderId="0" pivotButton="0" quotePrefix="0" xfId="0"/>
    <xf numFmtId="0" fontId="0" fillId="2" borderId="0" pivotButton="0" quotePrefix="0" xfId="0"/>
    <xf numFmtId="0" fontId="1" fillId="0" borderId="0" applyAlignment="1" pivotButton="0" quotePrefix="0" xfId="0">
      <alignment horizontal="left" vertical="center"/>
    </xf>
    <xf numFmtId="0" fontId="2" fillId="0" borderId="0" applyAlignment="1" pivotButton="0" quotePrefix="0" xfId="0">
      <alignment horizontal="left" vertical="center"/>
    </xf>
    <xf numFmtId="0" fontId="3" fillId="0" borderId="0" pivotButton="0" quotePrefix="0" xfId="0"/>
    <xf numFmtId="0" fontId="4" fillId="0" borderId="0" applyAlignment="1" pivotButton="0" quotePrefix="0" xfId="0">
      <alignment horizontal="left" vertical="top" wrapText="1"/>
    </xf>
    <xf numFmtId="0" fontId="5" fillId="0" borderId="1" applyAlignment="1" pivotButton="0" quotePrefix="0" xfId="0">
      <alignment horizontal="left" vertical="center" wrapText="1"/>
    </xf>
    <xf numFmtId="3" fontId="4" fillId="3" borderId="1" applyAlignment="1" pivotButton="0" quotePrefix="0" xfId="0">
      <alignment horizontal="right" vertical="center" wrapText="1"/>
    </xf>
    <xf numFmtId="9" fontId="4" fillId="3" borderId="1" applyAlignment="1" pivotButton="0" quotePrefix="0" xfId="0">
      <alignment horizontal="right" vertical="center" wrapText="1"/>
    </xf>
    <xf numFmtId="0" fontId="6" fillId="0" borderId="1" applyAlignment="1" pivotButton="0" quotePrefix="0" xfId="0">
      <alignment horizontal="left" vertical="center" wrapText="1"/>
    </xf>
    <xf numFmtId="9" fontId="7" fillId="4" borderId="1" applyAlignment="1" pivotButton="0" quotePrefix="0" xfId="0">
      <alignment horizontal="right" vertical="center"/>
    </xf>
    <xf numFmtId="0" fontId="4" fillId="3" borderId="1" applyAlignment="1" pivotButton="0" quotePrefix="0" xfId="0">
      <alignment horizontal="right" vertical="center" wrapText="1"/>
    </xf>
    <xf numFmtId="164" fontId="4" fillId="3" borderId="1" applyAlignment="1" pivotButton="0" quotePrefix="0" xfId="0">
      <alignment horizontal="right" vertical="center" wrapText="1"/>
    </xf>
    <xf numFmtId="0" fontId="8" fillId="4" borderId="1" applyAlignment="1" pivotButton="0" quotePrefix="0" xfId="0">
      <alignment horizontal="right" vertical="center"/>
    </xf>
    <xf numFmtId="0" fontId="9" fillId="2" borderId="1" applyAlignment="1" pivotButton="0" quotePrefix="0" xfId="0">
      <alignment horizontal="center" vertical="center" wrapText="1"/>
    </xf>
    <xf numFmtId="9" fontId="6" fillId="0" borderId="1" applyAlignment="1" pivotButton="0" quotePrefix="0" xfId="0">
      <alignment horizontal="right" vertical="center" wrapText="1"/>
    </xf>
    <xf numFmtId="0" fontId="10" fillId="0" borderId="1" applyAlignment="1" pivotButton="0" quotePrefix="0" xfId="0">
      <alignment horizontal="left" vertical="center" wrapText="1"/>
    </xf>
    <xf numFmtId="1" fontId="4" fillId="3" borderId="1" applyAlignment="1" pivotButton="0" quotePrefix="0" xfId="0">
      <alignment horizontal="center" vertical="center" wrapText="1"/>
    </xf>
    <xf numFmtId="0" fontId="5" fillId="4" borderId="1" applyAlignment="1" pivotButton="0" quotePrefix="0" xfId="0">
      <alignment horizontal="center" vertical="center"/>
    </xf>
    <xf numFmtId="2" fontId="7" fillId="4" borderId="1" applyAlignment="1" pivotButton="0" quotePrefix="0" xfId="0">
      <alignment horizontal="center" vertical="center"/>
    </xf>
    <xf numFmtId="0" fontId="4" fillId="0" borderId="1" applyAlignment="1" pivotButton="0" quotePrefix="0" xfId="0">
      <alignment horizontal="left" vertical="center" wrapText="1"/>
    </xf>
    <xf numFmtId="0" fontId="8" fillId="4" borderId="1" applyAlignment="1" pivotButton="0" quotePrefix="0" xfId="0">
      <alignment horizontal="left" vertical="center"/>
    </xf>
    <xf numFmtId="0" fontId="11" fillId="4" borderId="1" applyAlignment="1" pivotButton="0" quotePrefix="0" xfId="0">
      <alignment horizontal="left" vertical="center"/>
    </xf>
    <xf numFmtId="2" fontId="4" fillId="0" borderId="1" applyAlignment="1" pivotButton="0" quotePrefix="0" xfId="0">
      <alignment horizontal="left" vertical="center"/>
    </xf>
    <xf numFmtId="0" fontId="12" fillId="5" borderId="1" applyAlignment="1" pivotButton="0" quotePrefix="0" xfId="0">
      <alignment horizontal="left" vertical="center"/>
    </xf>
    <xf numFmtId="0" fontId="4" fillId="3" borderId="1" applyAlignment="1" pivotButton="0" quotePrefix="0" xfId="0">
      <alignment horizontal="left" vertical="center" wrapText="1"/>
    </xf>
    <xf numFmtId="165" fontId="4" fillId="3" borderId="1" applyAlignment="1" pivotButton="0" quotePrefix="0" xfId="0">
      <alignment horizontal="right" vertical="center" wrapText="1"/>
    </xf>
    <xf numFmtId="3" fontId="7" fillId="4" borderId="1" applyAlignment="1" pivotButton="0" quotePrefix="0" xfId="0">
      <alignment horizontal="right" vertical="center"/>
    </xf>
    <xf numFmtId="10" fontId="7" fillId="4" borderId="1" applyAlignment="1" pivotButton="0" quotePrefix="0" xfId="0">
      <alignment horizontal="right" vertical="center"/>
    </xf>
    <xf numFmtId="2" fontId="7" fillId="4" borderId="1" applyAlignment="1" pivotButton="0" quotePrefix="0" xfId="0">
      <alignment horizontal="right" vertical="center"/>
    </xf>
    <xf numFmtId="0" fontId="5" fillId="0" borderId="1" applyAlignment="1" pivotButton="0" quotePrefix="0" xfId="0">
      <alignment horizontal="center" vertical="center" wrapText="1"/>
    </xf>
    <xf numFmtId="10" fontId="5" fillId="4" borderId="1" applyAlignment="1" pivotButton="0" quotePrefix="0" xfId="0">
      <alignment horizontal="right" vertical="center"/>
    </xf>
    <xf numFmtId="10" fontId="4" fillId="3" borderId="1" applyAlignment="1" pivotButton="0" quotePrefix="0" xfId="0">
      <alignment horizontal="right" vertical="center" wrapText="1"/>
    </xf>
    <xf numFmtId="166" fontId="4" fillId="3" borderId="1" applyAlignment="1" pivotButton="0" quotePrefix="0" xfId="0">
      <alignment horizontal="right"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styles" Target="styles.xml" Id="rId6" /><Relationship Type="http://schemas.openxmlformats.org/officeDocument/2006/relationships/theme" Target="theme/theme1.xml" Id="rId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1"/>
  <sheetViews>
    <sheetView showGridLines="0" workbookViewId="0">
      <selection activeCell="A1" sqref="A1"/>
    </sheetView>
  </sheetViews>
  <sheetFormatPr baseColWidth="8" defaultRowHeight="15"/>
  <cols>
    <col width="32" customWidth="1" min="1" max="1"/>
    <col width="32" customWidth="1" min="2" max="2"/>
    <col width="32" customWidth="1" min="3" max="3"/>
    <col width="32" customWidth="1" min="4" max="4"/>
    <col width="32" customWidth="1" min="5" max="5"/>
  </cols>
  <sheetData>
    <row r="1" ht="8" customHeight="1">
      <c r="A1" s="1" t="n"/>
      <c r="B1" s="1" t="n"/>
      <c r="C1" s="1" t="n"/>
      <c r="D1" s="1" t="n"/>
      <c r="E1" s="1" t="n"/>
    </row>
    <row r="3">
      <c r="A3" s="2" t="inlineStr">
        <is>
          <t>Forvendo Email Capture Decision Sheet</t>
        </is>
      </c>
    </row>
    <row r="4">
      <c r="A4" s="3" t="inlineStr">
        <is>
          <t>for solo Shopify operators · 2026 edition · forvendo.com</t>
        </is>
      </c>
    </row>
    <row r="6">
      <c r="A6" s="4" t="inlineStr">
        <is>
          <t>What this sheet does</t>
        </is>
      </c>
    </row>
    <row r="7">
      <c r="A7" s="5" t="inlineStr">
        <is>
          <t>Five tabs. Tab 1 (Read me) is this scope page. Tab 2 (Store input) captures your traffic, mobile share, offer type, and current capture surfaces. Tab 3 (Method scoring) scores the five email capture methods — exit-intent, floating bar, content gate, footer, post-purchase — across five axes. Tab 4 (Recommendation) reads the inputs and surfaces a primary method, a secondary method, and one method to avoid for now. Tab 5 (30-day test log) is the daily tracker for the method you decide to run first.</t>
        </is>
      </c>
    </row>
    <row r="8"/>
    <row r="9"/>
    <row r="10"/>
    <row r="11"/>
    <row r="13">
      <c r="A13" s="4" t="inlineStr">
        <is>
          <t>How to use it</t>
        </is>
      </c>
    </row>
    <row r="14">
      <c r="A14" s="5" t="inlineStr">
        <is>
          <t>1. Fill Tab 2 (Store input) yellow cells with your numbers.
2. Review Tab 3 (Method scoring). Default weights match the Forvendo decision framework — edit only if you have a strong reason.
3. Read Tab 4 (Recommendation). It lists the primary method to test first, the secondary to layer in month 2, and the method to avoid until you have more data.
4. Set up the primary method in Shopify (or a capture app).
5. Log impressions and signups daily in Tab 5 for 30 days. Compare the measured conversion rate to the planning assumption.</t>
        </is>
      </c>
    </row>
    <row r="15"/>
    <row r="16"/>
    <row r="17"/>
    <row r="18"/>
    <row r="22">
      <c r="A22" s="4" t="inlineStr">
        <is>
          <t>What this sheet does NOT do</t>
        </is>
      </c>
    </row>
    <row r="23">
      <c r="A23" s="5" t="inlineStr">
        <is>
          <t>It does not configure Shopify, Klaviyo, or any capture app. It does not predict revenue. It does not benchmark against other stores. The recommendation is a starting hypothesis based on the Forvendo framework — the layer-or-hold decision at day 30 is yours, informed by the measured rate, mobile UX impact, and signup quality.</t>
        </is>
      </c>
    </row>
    <row r="24"/>
    <row r="25"/>
    <row r="26"/>
    <row r="27"/>
    <row r="29">
      <c r="A29" s="4" t="inlineStr">
        <is>
          <t>Companion articles on forvendo.com</t>
        </is>
      </c>
    </row>
    <row r="30">
      <c r="A30" s="5" t="inlineStr">
        <is>
          <t>• Shopify Email Capture: A 5-Method Decision System for Solo Operators
  forvendo.com/operations/shopify-email-capture-decision-framework/
• Solo Shopify Weekly Operating Checklist
  forvendo.com/operations/solo-shopify-weekly-operating-checklist/
• Kit vs Klaviyo Welcome Email Flow
  forvendo.com/operations/kit-vs-klaviyo-welcome-email-flow/</t>
        </is>
      </c>
    </row>
    <row r="31"/>
    <row r="32"/>
    <row r="33"/>
    <row r="34"/>
    <row r="36">
      <c r="A36" s="4" t="inlineStr">
        <is>
          <t>License</t>
        </is>
      </c>
    </row>
    <row r="37">
      <c r="A37" s="5" t="inlineStr">
        <is>
          <t>Free to use, copy, modify for your own store. Not for resale or redistribution without attribution. © 2026 Forvendo Editorial.</t>
        </is>
      </c>
    </row>
    <row r="38"/>
    <row r="39"/>
    <row r="40"/>
    <row r="41"/>
  </sheetData>
  <mergeCells count="5">
    <mergeCell ref="A30:E34"/>
    <mergeCell ref="A7:E11"/>
    <mergeCell ref="A23:E27"/>
    <mergeCell ref="A37:E41"/>
    <mergeCell ref="A14:E18"/>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8"/>
  <sheetViews>
    <sheetView showGridLines="0" workbookViewId="0">
      <selection activeCell="A1" sqref="A1"/>
    </sheetView>
  </sheetViews>
  <sheetFormatPr baseColWidth="8" defaultRowHeight="15"/>
  <cols>
    <col width="52" customWidth="1" min="1" max="1"/>
    <col width="22" customWidth="1" min="2" max="2"/>
    <col width="4" customWidth="1" min="3" max="3"/>
    <col width="4" customWidth="1" min="4" max="4"/>
    <col width="4" customWidth="1" min="5" max="5"/>
  </cols>
  <sheetData>
    <row r="1" ht="8" customHeight="1">
      <c r="A1" s="1" t="n"/>
      <c r="B1" s="1" t="n"/>
      <c r="C1" s="1" t="n"/>
      <c r="D1" s="1" t="n"/>
      <c r="E1" s="1" t="n"/>
    </row>
    <row r="3">
      <c r="A3" s="2" t="inlineStr">
        <is>
          <t>Store input</t>
        </is>
      </c>
    </row>
    <row r="4">
      <c r="A4" s="3" t="inlineStr">
        <is>
          <t>Fill yellow cells. Tier and recommendation update automatically.</t>
        </is>
      </c>
    </row>
    <row r="6">
      <c r="A6" s="4" t="inlineStr">
        <is>
          <t>Traffic</t>
        </is>
      </c>
    </row>
    <row r="7">
      <c r="A7" s="6" t="inlineStr">
        <is>
          <t>Monthly Shopify sessions (last 30 days)</t>
        </is>
      </c>
      <c r="B7" s="7" t="n"/>
    </row>
    <row r="8">
      <c r="A8" s="6" t="inlineStr">
        <is>
          <t>Mobile share of sessions (%)</t>
        </is>
      </c>
      <c r="B8" s="8" t="n"/>
    </row>
    <row r="9">
      <c r="A9" s="6" t="inlineStr">
        <is>
          <t>Organic search share (%)</t>
        </is>
      </c>
      <c r="B9" s="8" t="n"/>
    </row>
    <row r="10">
      <c r="A10" s="6" t="inlineStr">
        <is>
          <t>Paid acquisition share (%)</t>
        </is>
      </c>
      <c r="B10" s="8" t="n"/>
    </row>
    <row r="11">
      <c r="A11" s="6" t="inlineStr">
        <is>
          <t>Direct / brand share (%)</t>
        </is>
      </c>
      <c r="B11" s="8" t="n"/>
    </row>
    <row r="12">
      <c r="A12" s="6" t="inlineStr">
        <is>
          <t>Social share (%)</t>
        </is>
      </c>
      <c r="B12" s="8" t="n"/>
    </row>
    <row r="13">
      <c r="A13" s="6" t="inlineStr">
        <is>
          <t>Referral share (%)</t>
        </is>
      </c>
      <c r="B13" s="8" t="n"/>
    </row>
    <row r="14">
      <c r="A14" s="9" t="inlineStr">
        <is>
          <t>Traffic source total (should equal 100%)</t>
        </is>
      </c>
      <c r="B14" s="10">
        <f>SUM(B9:B13)</f>
        <v/>
      </c>
    </row>
    <row r="16">
      <c r="A16" s="4" t="inlineStr">
        <is>
          <t>Offer &amp; order value</t>
        </is>
      </c>
    </row>
    <row r="17">
      <c r="A17" s="6" t="inlineStr">
        <is>
          <t>Offer type (discount / free shipping / content asset / loyalty / none)</t>
        </is>
      </c>
      <c r="B17" s="11" t="n"/>
    </row>
    <row r="18">
      <c r="A18" s="6" t="inlineStr">
        <is>
          <t>Average order value (AOV, $)</t>
        </is>
      </c>
      <c r="B18" s="12" t="n"/>
    </row>
    <row r="19">
      <c r="A19" s="6" t="inlineStr">
        <is>
          <t>Monthly orders (last 30 days)</t>
        </is>
      </c>
      <c r="B19" s="7" t="n"/>
    </row>
    <row r="21">
      <c r="A21" s="4" t="inlineStr">
        <is>
          <t>Current capture surfaces (yes / no)</t>
        </is>
      </c>
    </row>
    <row r="22">
      <c r="A22" s="6" t="inlineStr">
        <is>
          <t>Exit-intent popup currently live?</t>
        </is>
      </c>
      <c r="B22" s="11" t="n"/>
    </row>
    <row r="23">
      <c r="A23" s="6" t="inlineStr">
        <is>
          <t>Floating bar currently live?</t>
        </is>
      </c>
      <c r="B23" s="11" t="n"/>
    </row>
    <row r="24">
      <c r="A24" s="6" t="inlineStr">
        <is>
          <t>Content gate currently live?</t>
        </is>
      </c>
      <c r="B24" s="11" t="n"/>
    </row>
    <row r="25">
      <c r="A25" s="6" t="inlineStr">
        <is>
          <t>Footer / inline form currently live?</t>
        </is>
      </c>
      <c r="B25" s="11" t="n"/>
    </row>
    <row r="26">
      <c r="A26" s="6" t="inlineStr">
        <is>
          <t>Post-purchase consent currently enabled?</t>
        </is>
      </c>
      <c r="B26" s="11" t="n"/>
    </row>
    <row r="28">
      <c r="A28" s="4" t="inlineStr">
        <is>
          <t>Auto-detected traffic tier</t>
        </is>
      </c>
      <c r="B28" s="13">
        <f>IF(B7="","(enter sessions)",IF(B7&lt;1000,"Tier 1 (&lt;1,000)",IF(B7&lt;5000,"Tier 2 (1,000-5,000)","Tier 3 (5,000+)")))</f>
        <v/>
      </c>
    </row>
  </sheetData>
  <dataValidations count="2">
    <dataValidation sqref="B17" showDropDown="0" showInputMessage="0" showErrorMessage="0" allowBlank="1" type="list">
      <formula1>"discount,free shipping,content asset,loyalty,none"</formula1>
    </dataValidation>
    <dataValidation sqref="B22 B23 B24 B25 B26" showDropDown="0" showInputMessage="0" showErrorMessage="0" allowBlank="1" type="list">
      <formula1>"yes,no"</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12"/>
  <sheetViews>
    <sheetView showGridLines="0" workbookViewId="0">
      <selection activeCell="A1" sqref="A1"/>
    </sheetView>
  </sheetViews>
  <sheetFormatPr baseColWidth="8" defaultRowHeight="15"/>
  <cols>
    <col width="26" customWidth="1" min="1" max="1"/>
    <col width="12" customWidth="1" min="2" max="2"/>
    <col width="16" customWidth="1" min="3" max="3"/>
    <col width="14" customWidth="1" min="4" max="4"/>
    <col width="12" customWidth="1" min="5" max="5"/>
    <col width="18" customWidth="1" min="6" max="6"/>
    <col width="16" customWidth="1" min="7" max="7"/>
    <col width="42" customWidth="1" min="8" max="8"/>
  </cols>
  <sheetData>
    <row r="1" ht="8" customHeight="1">
      <c r="A1" s="1" t="n"/>
      <c r="B1" s="1" t="n"/>
      <c r="C1" s="1" t="n"/>
      <c r="D1" s="1" t="n"/>
      <c r="E1" s="1" t="n"/>
      <c r="F1" s="1" t="n"/>
      <c r="G1" s="1" t="n"/>
      <c r="H1" s="1" t="n"/>
    </row>
    <row r="3">
      <c r="A3" s="2" t="inlineStr">
        <is>
          <t>Method scoring</t>
        </is>
      </c>
    </row>
    <row r="4">
      <c r="A4" s="3" t="inlineStr">
        <is>
          <t>All axes scored 1 (low) to 5 (high). Higher = better. Edit defaults only if needed.</t>
        </is>
      </c>
    </row>
    <row r="6" ht="36" customHeight="1">
      <c r="A6" s="14" t="inlineStr">
        <is>
          <t>Method</t>
        </is>
      </c>
      <c r="B6" s="14" t="inlineStr">
        <is>
          <t>Setup ease</t>
        </is>
      </c>
      <c r="C6" s="14" t="inlineStr">
        <is>
          <t>Low intrusiveness</t>
        </is>
      </c>
      <c r="D6" s="14" t="inlineStr">
        <is>
          <t>Mobile safety</t>
        </is>
      </c>
      <c r="E6" s="14" t="inlineStr">
        <is>
          <t>Brand fit</t>
        </is>
      </c>
      <c r="F6" s="14" t="inlineStr">
        <is>
          <t>Capture potential (tier)</t>
        </is>
      </c>
      <c r="G6" s="14" t="inlineStr">
        <is>
          <t>Composite score</t>
        </is>
      </c>
      <c r="H6" s="14" t="inlineStr">
        <is>
          <t>Notes</t>
        </is>
      </c>
    </row>
    <row r="7">
      <c r="A7" s="9" t="inlineStr">
        <is>
          <t>Weight (editable, sum = 100%)</t>
        </is>
      </c>
      <c r="B7" s="8" t="n">
        <v>0.15</v>
      </c>
      <c r="C7" s="8" t="n">
        <v>0.2</v>
      </c>
      <c r="D7" s="8" t="n">
        <v>0.2</v>
      </c>
      <c r="E7" s="8" t="n">
        <v>0.15</v>
      </c>
      <c r="F7" s="8" t="n">
        <v>0.3</v>
      </c>
      <c r="G7" s="15">
        <f>SUM(B7:F7)</f>
        <v/>
      </c>
    </row>
    <row r="8">
      <c r="A8" s="16" t="inlineStr">
        <is>
          <t>Exit-intent popup</t>
        </is>
      </c>
      <c r="B8" s="17" t="n">
        <v>3</v>
      </c>
      <c r="C8" s="17" t="n">
        <v>1</v>
      </c>
      <c r="D8" s="17" t="n">
        <v>1</v>
      </c>
      <c r="E8" s="17" t="n">
        <v>2</v>
      </c>
      <c r="F8" s="18">
        <f>IF('Store input'!B28="(enter sessions)","",IF(LEFT('Store input'!B28,6)="Tier 1",0,IF(LEFT('Store input'!B28,6)="Tier 2",2,5)))</f>
        <v/>
      </c>
      <c r="G8" s="19">
        <f>IF(F8="","",B8*$B$7 + C8*$C$7 + D8*$D$7 + E8*$E$7 + F8*$F$7)</f>
        <v/>
      </c>
      <c r="H8" s="20" t="inlineStr">
        <is>
          <t>Highest raw CR but highest mobile risk and brand cost. Tier 3 only.</t>
        </is>
      </c>
    </row>
    <row r="9">
      <c r="A9" s="16" t="inlineStr">
        <is>
          <t>Floating bar</t>
        </is>
      </c>
      <c r="B9" s="17" t="n">
        <v>4</v>
      </c>
      <c r="C9" s="17" t="n">
        <v>3</v>
      </c>
      <c r="D9" s="17" t="n">
        <v>4</v>
      </c>
      <c r="E9" s="17" t="n">
        <v>4</v>
      </c>
      <c r="F9" s="18">
        <f>IF('Store input'!B28="(enter sessions)","",IF(LEFT('Store input'!B28,6)="Tier 1",2,IF(LEFT('Store input'!B28,6)="Tier 2",5,3)))</f>
        <v/>
      </c>
      <c r="G9" s="19">
        <f>IF(F9="","",B9*$B$7 + C9*$C$7 + D9*$D$7 + E9*$E$7 + F9*$F$7)</f>
        <v/>
      </c>
      <c r="H9" s="20" t="inlineStr">
        <is>
          <t>Safe persistent surface. Best for Tier 2 as primary.</t>
        </is>
      </c>
    </row>
    <row r="10">
      <c r="A10" s="16" t="inlineStr">
        <is>
          <t>Content gate</t>
        </is>
      </c>
      <c r="B10" s="17" t="n">
        <v>2</v>
      </c>
      <c r="C10" s="17" t="n">
        <v>3</v>
      </c>
      <c r="D10" s="17" t="n">
        <v>5</v>
      </c>
      <c r="E10" s="17" t="n">
        <v>5</v>
      </c>
      <c r="F10" s="18">
        <f>IF('Store input'!B28="(enter sessions)","",IF(LEFT('Store input'!B28,6)="Tier 1",4,IF(LEFT('Store input'!B28,6)="Tier 2",4,5)))</f>
        <v/>
      </c>
      <c r="G10" s="19">
        <f>IF(F10="","",B10*$B$7 + C10*$C$7 + D10*$D$7 + E10*$E$7 + F10*$F$7)</f>
        <v/>
      </c>
      <c r="H10" s="20" t="inlineStr">
        <is>
          <t>Best for stores with educational content / guides. Asset-dependent.</t>
        </is>
      </c>
    </row>
    <row r="11">
      <c r="A11" s="16" t="inlineStr">
        <is>
          <t>Footer / inline form</t>
        </is>
      </c>
      <c r="B11" s="17" t="n">
        <v>5</v>
      </c>
      <c r="C11" s="17" t="n">
        <v>5</v>
      </c>
      <c r="D11" s="17" t="n">
        <v>5</v>
      </c>
      <c r="E11" s="17" t="n">
        <v>4</v>
      </c>
      <c r="F11" s="18">
        <f>IF('Store input'!B28="(enter sessions)","",IF(LEFT('Store input'!B28,6)="Tier 1",5,IF(LEFT('Store input'!B28,6)="Tier 2",3,3)))</f>
        <v/>
      </c>
      <c r="G11" s="19">
        <f>IF(F11="","",B11*$B$7 + C11*$C$7 + D11*$D$7 + E11*$E$7 + F11*$F$7)</f>
        <v/>
      </c>
      <c r="H11" s="20" t="inlineStr">
        <is>
          <t>Baseline for any store. Tier 1 primary; Tier 2-3 secondary.</t>
        </is>
      </c>
    </row>
    <row r="12">
      <c r="A12" s="16" t="inlineStr">
        <is>
          <t>Post-purchase consent</t>
        </is>
      </c>
      <c r="B12" s="17" t="n">
        <v>5</v>
      </c>
      <c r="C12" s="17" t="n">
        <v>5</v>
      </c>
      <c r="D12" s="17" t="n">
        <v>5</v>
      </c>
      <c r="E12" s="17" t="n">
        <v>5</v>
      </c>
      <c r="F12" s="18">
        <f>IF('Store input'!B28="(enter sessions)","",IF(LEFT('Store input'!B28,6)="Tier 1",5,IF(LEFT('Store input'!B28,6)="Tier 2",5,5)))</f>
        <v/>
      </c>
      <c r="G12" s="19">
        <f>IF(F12="","",B12*$B$7 + C12*$C$7 + D12*$D$7 + E12*$E$7 + F12*$F$7)</f>
        <v/>
      </c>
      <c r="H12" s="20" t="inlineStr">
        <is>
          <t>Highest signal, no UX cost. Enable across all tiers as constant.</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showGridLines="0" workbookViewId="0">
      <selection activeCell="A1" sqref="A1"/>
    </sheetView>
  </sheetViews>
  <sheetFormatPr baseColWidth="8" defaultRowHeight="15"/>
  <cols>
    <col width="48" customWidth="1" min="1" max="1"/>
    <col width="32" customWidth="1" min="2" max="2"/>
    <col width="16" customWidth="1" min="3" max="3"/>
    <col width="16" customWidth="1" min="4" max="4"/>
    <col width="16" customWidth="1" min="5" max="5"/>
  </cols>
  <sheetData>
    <row r="1" ht="8" customHeight="1">
      <c r="A1" s="1" t="n"/>
      <c r="B1" s="1" t="n"/>
      <c r="C1" s="1" t="n"/>
      <c r="D1" s="1" t="n"/>
      <c r="E1" s="1" t="n"/>
    </row>
    <row r="3">
      <c r="A3" s="2" t="inlineStr">
        <is>
          <t>Recommendation</t>
        </is>
      </c>
    </row>
    <row r="4">
      <c r="A4" s="3" t="inlineStr">
        <is>
          <t>Reads Store input + Method scoring. Updates as you change inputs.</t>
        </is>
      </c>
    </row>
    <row r="6">
      <c r="A6" s="4" t="inlineStr">
        <is>
          <t>Traffic tier</t>
        </is>
      </c>
      <c r="B6" s="21">
        <f>'Store input'!B28</f>
        <v/>
      </c>
    </row>
    <row r="8">
      <c r="A8" s="4" t="inlineStr">
        <is>
          <t>Primary method (test first for 30 days)</t>
        </is>
      </c>
      <c r="B8" s="22">
        <f>IF('Method scoring'!G8="","(fill Store input first)",INDEX('Method scoring'!A8:A12,MATCH(MAX('Method scoring'!G8:G12),'Method scoring'!G8:G12,0)))</f>
        <v/>
      </c>
    </row>
    <row r="9">
      <c r="A9" s="9" t="inlineStr">
        <is>
          <t>Primary composite score</t>
        </is>
      </c>
      <c r="B9" s="23">
        <f>IF('Method scoring'!G8="","",MAX('Method scoring'!G8:G12))</f>
        <v/>
      </c>
    </row>
    <row r="11">
      <c r="A11" s="4" t="inlineStr">
        <is>
          <t>Secondary method (layer in month 2 if primary holds)</t>
        </is>
      </c>
      <c r="B11" s="22">
        <f>IF('Method scoring'!G8="","(fill Store input first)",INDEX('Method scoring'!A8:A12,MATCH(LARGE('Method scoring'!G8:G12,2),'Method scoring'!G8:G12,0)))</f>
        <v/>
      </c>
    </row>
    <row r="13">
      <c r="A13" s="4" t="inlineStr">
        <is>
          <t>Avoid for now (do not test until tier upgrades)</t>
        </is>
      </c>
      <c r="B13" s="24">
        <f>IF('Method scoring'!G8="","(fill Store input first)",INDEX('Method scoring'!A8:A12,MATCH(MIN('Method scoring'!G8:G12),'Method scoring'!G8:G12,0)))</f>
        <v/>
      </c>
    </row>
    <row r="15">
      <c r="A15" s="4" t="inlineStr">
        <is>
          <t>Reasoning notes</t>
        </is>
      </c>
    </row>
    <row r="16">
      <c r="A16" s="5" t="inlineStr">
        <is>
          <t>Primary is the method with the highest composite score across setup ease, intrusiveness, mobile safety, brand fit, and tier-fit capture potential. Run it for 30 days before adding anything else. Post-purchase consent should be enabled regardless of primary recommendation — it is the only method with no UX cost.</t>
        </is>
      </c>
    </row>
    <row r="17"/>
    <row r="18"/>
    <row r="19">
      <c r="A19" s="5" t="inlineStr">
        <is>
          <t>Secondary is the second-highest composite. Layer it in month 2 only if primary produced a measurable rate and did not damage mobile bounce rate or purchase intent. If primary failed, replace primary with secondary; do not stack.</t>
        </is>
      </c>
    </row>
    <row r="20"/>
    <row r="21"/>
    <row r="22">
      <c r="A22" s="5" t="inlineStr">
        <is>
          <t>Avoid for now is the lowest-fit method given your current tier. Revisit when sessions cross the next tier boundary (1,000 or 5,000) or when offer strength changes meaningfully.</t>
        </is>
      </c>
    </row>
    <row r="23"/>
    <row r="24"/>
  </sheetData>
  <mergeCells count="3">
    <mergeCell ref="A22:E24"/>
    <mergeCell ref="A19:E21"/>
    <mergeCell ref="A16:E1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41"/>
  <sheetViews>
    <sheetView showGridLines="0" workbookViewId="0">
      <selection activeCell="A1" sqref="A1"/>
    </sheetView>
  </sheetViews>
  <sheetFormatPr baseColWidth="8" defaultRowHeight="15"/>
  <cols>
    <col width="6" customWidth="1" min="1" max="1"/>
    <col width="14" customWidth="1" min="2" max="2"/>
    <col width="12" customWidth="1" min="3" max="3"/>
    <col width="12" customWidth="1" min="4" max="4"/>
    <col width="18" customWidth="1" min="5" max="5"/>
    <col width="18" customWidth="1" min="6" max="6"/>
    <col width="42" customWidth="1" min="7" max="7"/>
  </cols>
  <sheetData>
    <row r="1" ht="8" customHeight="1">
      <c r="A1" s="1" t="n"/>
      <c r="B1" s="1" t="n"/>
      <c r="C1" s="1" t="n"/>
      <c r="D1" s="1" t="n"/>
      <c r="E1" s="1" t="n"/>
      <c r="F1" s="1" t="n"/>
      <c r="G1" s="1" t="n"/>
      <c r="H1" s="1" t="n"/>
    </row>
    <row r="3">
      <c r="A3" s="2" t="inlineStr">
        <is>
          <t>30-day test log</t>
        </is>
      </c>
    </row>
    <row r="4">
      <c r="A4" s="3" t="inlineStr">
        <is>
          <t>Log impressions and signups daily. Summary updates automatically.</t>
        </is>
      </c>
    </row>
    <row r="6">
      <c r="A6" s="4" t="inlineStr">
        <is>
          <t>Method under test</t>
        </is>
      </c>
      <c r="B6" s="25" t="n"/>
    </row>
    <row r="7">
      <c r="A7" s="4" t="inlineStr">
        <is>
          <t>Test start date</t>
        </is>
      </c>
      <c r="B7" s="26" t="n"/>
    </row>
    <row r="9">
      <c r="A9" s="16" t="inlineStr">
        <is>
          <t>Total impressions</t>
        </is>
      </c>
      <c r="B9" s="27">
        <f>SUM(B12:B41)</f>
        <v/>
      </c>
      <c r="C9" s="16" t="inlineStr">
        <is>
          <t>Average conversion rate</t>
        </is>
      </c>
      <c r="D9" s="28">
        <f>IF(B9=0,"",B10/B9)</f>
        <v/>
      </c>
    </row>
    <row r="10">
      <c r="A10" s="16" t="inlineStr">
        <is>
          <t>Total signups</t>
        </is>
      </c>
      <c r="B10" s="27">
        <f>SUM(C12:C41)</f>
        <v/>
      </c>
      <c r="C10" s="16" t="inlineStr">
        <is>
          <t>Signups per day (avg)</t>
        </is>
      </c>
      <c r="D10" s="29">
        <f>IF(B10=0,"",B10/30)</f>
        <v/>
      </c>
    </row>
    <row r="11" ht="32" customHeight="1">
      <c r="A11" s="14" t="inlineStr">
        <is>
          <t>Day</t>
        </is>
      </c>
      <c r="B11" s="14" t="inlineStr">
        <is>
          <t>Impressions</t>
        </is>
      </c>
      <c r="C11" s="14" t="inlineStr">
        <is>
          <t>Signups</t>
        </is>
      </c>
      <c r="D11" s="14" t="inlineStr">
        <is>
          <t>Daily CR</t>
        </is>
      </c>
      <c r="E11" s="14" t="inlineStr">
        <is>
          <t>Mobile bounce rate %</t>
        </is>
      </c>
      <c r="F11" s="14" t="inlineStr">
        <is>
          <t>Revenue impact ($)</t>
        </is>
      </c>
      <c r="G11" s="14" t="inlineStr">
        <is>
          <t>UX / brand notes</t>
        </is>
      </c>
    </row>
    <row r="12">
      <c r="A12" s="30" t="n">
        <v>1</v>
      </c>
      <c r="B12" s="7" t="n"/>
      <c r="C12" s="7" t="n"/>
      <c r="D12" s="31">
        <f>IF(B12=0,"",C12/B12)</f>
        <v/>
      </c>
      <c r="E12" s="32" t="n"/>
      <c r="F12" s="33" t="n"/>
      <c r="G12" s="25" t="n"/>
    </row>
    <row r="13">
      <c r="A13" s="30" t="n">
        <v>2</v>
      </c>
      <c r="B13" s="7" t="n"/>
      <c r="C13" s="7" t="n"/>
      <c r="D13" s="31">
        <f>IF(B13=0,"",C13/B13)</f>
        <v/>
      </c>
      <c r="E13" s="32" t="n"/>
      <c r="F13" s="33" t="n"/>
      <c r="G13" s="25" t="n"/>
    </row>
    <row r="14">
      <c r="A14" s="30" t="n">
        <v>3</v>
      </c>
      <c r="B14" s="7" t="n"/>
      <c r="C14" s="7" t="n"/>
      <c r="D14" s="31">
        <f>IF(B14=0,"",C14/B14)</f>
        <v/>
      </c>
      <c r="E14" s="32" t="n"/>
      <c r="F14" s="33" t="n"/>
      <c r="G14" s="25" t="n"/>
    </row>
    <row r="15">
      <c r="A15" s="30" t="n">
        <v>4</v>
      </c>
      <c r="B15" s="7" t="n"/>
      <c r="C15" s="7" t="n"/>
      <c r="D15" s="31">
        <f>IF(B15=0,"",C15/B15)</f>
        <v/>
      </c>
      <c r="E15" s="32" t="n"/>
      <c r="F15" s="33" t="n"/>
      <c r="G15" s="25" t="n"/>
    </row>
    <row r="16">
      <c r="A16" s="30" t="n">
        <v>5</v>
      </c>
      <c r="B16" s="7" t="n"/>
      <c r="C16" s="7" t="n"/>
      <c r="D16" s="31">
        <f>IF(B16=0,"",C16/B16)</f>
        <v/>
      </c>
      <c r="E16" s="32" t="n"/>
      <c r="F16" s="33" t="n"/>
      <c r="G16" s="25" t="n"/>
    </row>
    <row r="17">
      <c r="A17" s="30" t="n">
        <v>6</v>
      </c>
      <c r="B17" s="7" t="n"/>
      <c r="C17" s="7" t="n"/>
      <c r="D17" s="31">
        <f>IF(B17=0,"",C17/B17)</f>
        <v/>
      </c>
      <c r="E17" s="32" t="n"/>
      <c r="F17" s="33" t="n"/>
      <c r="G17" s="25" t="n"/>
    </row>
    <row r="18">
      <c r="A18" s="30" t="n">
        <v>7</v>
      </c>
      <c r="B18" s="7" t="n"/>
      <c r="C18" s="7" t="n"/>
      <c r="D18" s="31">
        <f>IF(B18=0,"",C18/B18)</f>
        <v/>
      </c>
      <c r="E18" s="32" t="n"/>
      <c r="F18" s="33" t="n"/>
      <c r="G18" s="25" t="n"/>
    </row>
    <row r="19">
      <c r="A19" s="30" t="n">
        <v>8</v>
      </c>
      <c r="B19" s="7" t="n"/>
      <c r="C19" s="7" t="n"/>
      <c r="D19" s="31">
        <f>IF(B19=0,"",C19/B19)</f>
        <v/>
      </c>
      <c r="E19" s="32" t="n"/>
      <c r="F19" s="33" t="n"/>
      <c r="G19" s="25" t="n"/>
    </row>
    <row r="20">
      <c r="A20" s="30" t="n">
        <v>9</v>
      </c>
      <c r="B20" s="7" t="n"/>
      <c r="C20" s="7" t="n"/>
      <c r="D20" s="31">
        <f>IF(B20=0,"",C20/B20)</f>
        <v/>
      </c>
      <c r="E20" s="32" t="n"/>
      <c r="F20" s="33" t="n"/>
      <c r="G20" s="25" t="n"/>
    </row>
    <row r="21">
      <c r="A21" s="30" t="n">
        <v>10</v>
      </c>
      <c r="B21" s="7" t="n"/>
      <c r="C21" s="7" t="n"/>
      <c r="D21" s="31">
        <f>IF(B21=0,"",C21/B21)</f>
        <v/>
      </c>
      <c r="E21" s="32" t="n"/>
      <c r="F21" s="33" t="n"/>
      <c r="G21" s="25" t="n"/>
    </row>
    <row r="22">
      <c r="A22" s="30" t="n">
        <v>11</v>
      </c>
      <c r="B22" s="7" t="n"/>
      <c r="C22" s="7" t="n"/>
      <c r="D22" s="31">
        <f>IF(B22=0,"",C22/B22)</f>
        <v/>
      </c>
      <c r="E22" s="32" t="n"/>
      <c r="F22" s="33" t="n"/>
      <c r="G22" s="25" t="n"/>
    </row>
    <row r="23">
      <c r="A23" s="30" t="n">
        <v>12</v>
      </c>
      <c r="B23" s="7" t="n"/>
      <c r="C23" s="7" t="n"/>
      <c r="D23" s="31">
        <f>IF(B23=0,"",C23/B23)</f>
        <v/>
      </c>
      <c r="E23" s="32" t="n"/>
      <c r="F23" s="33" t="n"/>
      <c r="G23" s="25" t="n"/>
    </row>
    <row r="24">
      <c r="A24" s="30" t="n">
        <v>13</v>
      </c>
      <c r="B24" s="7" t="n"/>
      <c r="C24" s="7" t="n"/>
      <c r="D24" s="31">
        <f>IF(B24=0,"",C24/B24)</f>
        <v/>
      </c>
      <c r="E24" s="32" t="n"/>
      <c r="F24" s="33" t="n"/>
      <c r="G24" s="25" t="n"/>
    </row>
    <row r="25">
      <c r="A25" s="30" t="n">
        <v>14</v>
      </c>
      <c r="B25" s="7" t="n"/>
      <c r="C25" s="7" t="n"/>
      <c r="D25" s="31">
        <f>IF(B25=0,"",C25/B25)</f>
        <v/>
      </c>
      <c r="E25" s="32" t="n"/>
      <c r="F25" s="33" t="n"/>
      <c r="G25" s="25" t="n"/>
    </row>
    <row r="26">
      <c r="A26" s="30" t="n">
        <v>15</v>
      </c>
      <c r="B26" s="7" t="n"/>
      <c r="C26" s="7" t="n"/>
      <c r="D26" s="31">
        <f>IF(B26=0,"",C26/B26)</f>
        <v/>
      </c>
      <c r="E26" s="32" t="n"/>
      <c r="F26" s="33" t="n"/>
      <c r="G26" s="25" t="n"/>
    </row>
    <row r="27">
      <c r="A27" s="30" t="n">
        <v>16</v>
      </c>
      <c r="B27" s="7" t="n"/>
      <c r="C27" s="7" t="n"/>
      <c r="D27" s="31">
        <f>IF(B27=0,"",C27/B27)</f>
        <v/>
      </c>
      <c r="E27" s="32" t="n"/>
      <c r="F27" s="33" t="n"/>
      <c r="G27" s="25" t="n"/>
    </row>
    <row r="28">
      <c r="A28" s="30" t="n">
        <v>17</v>
      </c>
      <c r="B28" s="7" t="n"/>
      <c r="C28" s="7" t="n"/>
      <c r="D28" s="31">
        <f>IF(B28=0,"",C28/B28)</f>
        <v/>
      </c>
      <c r="E28" s="32" t="n"/>
      <c r="F28" s="33" t="n"/>
      <c r="G28" s="25" t="n"/>
    </row>
    <row r="29">
      <c r="A29" s="30" t="n">
        <v>18</v>
      </c>
      <c r="B29" s="7" t="n"/>
      <c r="C29" s="7" t="n"/>
      <c r="D29" s="31">
        <f>IF(B29=0,"",C29/B29)</f>
        <v/>
      </c>
      <c r="E29" s="32" t="n"/>
      <c r="F29" s="33" t="n"/>
      <c r="G29" s="25" t="n"/>
    </row>
    <row r="30">
      <c r="A30" s="30" t="n">
        <v>19</v>
      </c>
      <c r="B30" s="7" t="n"/>
      <c r="C30" s="7" t="n"/>
      <c r="D30" s="31">
        <f>IF(B30=0,"",C30/B30)</f>
        <v/>
      </c>
      <c r="E30" s="32" t="n"/>
      <c r="F30" s="33" t="n"/>
      <c r="G30" s="25" t="n"/>
    </row>
    <row r="31">
      <c r="A31" s="30" t="n">
        <v>20</v>
      </c>
      <c r="B31" s="7" t="n"/>
      <c r="C31" s="7" t="n"/>
      <c r="D31" s="31">
        <f>IF(B31=0,"",C31/B31)</f>
        <v/>
      </c>
      <c r="E31" s="32" t="n"/>
      <c r="F31" s="33" t="n"/>
      <c r="G31" s="25" t="n"/>
    </row>
    <row r="32">
      <c r="A32" s="30" t="n">
        <v>21</v>
      </c>
      <c r="B32" s="7" t="n"/>
      <c r="C32" s="7" t="n"/>
      <c r="D32" s="31">
        <f>IF(B32=0,"",C32/B32)</f>
        <v/>
      </c>
      <c r="E32" s="32" t="n"/>
      <c r="F32" s="33" t="n"/>
      <c r="G32" s="25" t="n"/>
    </row>
    <row r="33">
      <c r="A33" s="30" t="n">
        <v>22</v>
      </c>
      <c r="B33" s="7" t="n"/>
      <c r="C33" s="7" t="n"/>
      <c r="D33" s="31">
        <f>IF(B33=0,"",C33/B33)</f>
        <v/>
      </c>
      <c r="E33" s="32" t="n"/>
      <c r="F33" s="33" t="n"/>
      <c r="G33" s="25" t="n"/>
    </row>
    <row r="34">
      <c r="A34" s="30" t="n">
        <v>23</v>
      </c>
      <c r="B34" s="7" t="n"/>
      <c r="C34" s="7" t="n"/>
      <c r="D34" s="31">
        <f>IF(B34=0,"",C34/B34)</f>
        <v/>
      </c>
      <c r="E34" s="32" t="n"/>
      <c r="F34" s="33" t="n"/>
      <c r="G34" s="25" t="n"/>
    </row>
    <row r="35">
      <c r="A35" s="30" t="n">
        <v>24</v>
      </c>
      <c r="B35" s="7" t="n"/>
      <c r="C35" s="7" t="n"/>
      <c r="D35" s="31">
        <f>IF(B35=0,"",C35/B35)</f>
        <v/>
      </c>
      <c r="E35" s="32" t="n"/>
      <c r="F35" s="33" t="n"/>
      <c r="G35" s="25" t="n"/>
    </row>
    <row r="36">
      <c r="A36" s="30" t="n">
        <v>25</v>
      </c>
      <c r="B36" s="7" t="n"/>
      <c r="C36" s="7" t="n"/>
      <c r="D36" s="31">
        <f>IF(B36=0,"",C36/B36)</f>
        <v/>
      </c>
      <c r="E36" s="32" t="n"/>
      <c r="F36" s="33" t="n"/>
      <c r="G36" s="25" t="n"/>
    </row>
    <row r="37">
      <c r="A37" s="30" t="n">
        <v>26</v>
      </c>
      <c r="B37" s="7" t="n"/>
      <c r="C37" s="7" t="n"/>
      <c r="D37" s="31">
        <f>IF(B37=0,"",C37/B37)</f>
        <v/>
      </c>
      <c r="E37" s="32" t="n"/>
      <c r="F37" s="33" t="n"/>
      <c r="G37" s="25" t="n"/>
    </row>
    <row r="38">
      <c r="A38" s="30" t="n">
        <v>27</v>
      </c>
      <c r="B38" s="7" t="n"/>
      <c r="C38" s="7" t="n"/>
      <c r="D38" s="31">
        <f>IF(B38=0,"",C38/B38)</f>
        <v/>
      </c>
      <c r="E38" s="32" t="n"/>
      <c r="F38" s="33" t="n"/>
      <c r="G38" s="25" t="n"/>
    </row>
    <row r="39">
      <c r="A39" s="30" t="n">
        <v>28</v>
      </c>
      <c r="B39" s="7" t="n"/>
      <c r="C39" s="7" t="n"/>
      <c r="D39" s="31">
        <f>IF(B39=0,"",C39/B39)</f>
        <v/>
      </c>
      <c r="E39" s="32" t="n"/>
      <c r="F39" s="33" t="n"/>
      <c r="G39" s="25" t="n"/>
    </row>
    <row r="40">
      <c r="A40" s="30" t="n">
        <v>29</v>
      </c>
      <c r="B40" s="7" t="n"/>
      <c r="C40" s="7" t="n"/>
      <c r="D40" s="31">
        <f>IF(B40=0,"",C40/B40)</f>
        <v/>
      </c>
      <c r="E40" s="32" t="n"/>
      <c r="F40" s="33" t="n"/>
      <c r="G40" s="25" t="n"/>
    </row>
    <row r="41">
      <c r="A41" s="30" t="n">
        <v>30</v>
      </c>
      <c r="B41" s="7" t="n"/>
      <c r="C41" s="7" t="n"/>
      <c r="D41" s="31">
        <f>IF(B41=0,"",C41/B41)</f>
        <v/>
      </c>
      <c r="E41" s="32" t="n"/>
      <c r="F41" s="33" t="n"/>
      <c r="G41" s="25" t="n"/>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2026-06-02T02:59:22Z</dcterms:created>
  <dcterms:modified xsi:type="dcterms:W3CDTF">2026-06-02T02:59:22Z</dcterms:modified>
</cp:coreProperties>
</file>